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U:\Projekte\FB 50\Integration Antrag Maßnahmenpauschale\"/>
    </mc:Choice>
  </mc:AlternateContent>
  <bookViews>
    <workbookView xWindow="0" yWindow="0" windowWidth="23040" windowHeight="9765"/>
  </bookViews>
  <sheets>
    <sheet name="Trägerantrag" sheetId="8" r:id="rId1"/>
    <sheet name="Integrationsgruppe" sheetId="2" r:id="rId2"/>
    <sheet name="Angaben Integrationskinder " sheetId="9" r:id="rId3"/>
  </sheets>
  <definedNames>
    <definedName name="_xlnm.Print_Area" localSheetId="2">'Angaben Integrationskinder '!$A$1:$F$67</definedName>
    <definedName name="_xlnm.Print_Area" localSheetId="1">Integrationsgruppe!$A$1:$F$41</definedName>
    <definedName name="_xlnm.Print_Area" localSheetId="0">Trägerantrag!$A$1:$H$67</definedName>
  </definedNames>
  <calcPr calcId="162913"/>
</workbook>
</file>

<file path=xl/calcChain.xml><?xml version="1.0" encoding="utf-8"?>
<calcChain xmlns="http://schemas.openxmlformats.org/spreadsheetml/2006/main">
  <c r="H45" i="8" l="1"/>
  <c r="H52" i="8" l="1"/>
  <c r="H51" i="8"/>
  <c r="H50" i="8"/>
  <c r="H49" i="8"/>
  <c r="H48" i="8"/>
  <c r="H47" i="8"/>
  <c r="H46" i="8"/>
  <c r="H44" i="8"/>
  <c r="H43" i="8"/>
  <c r="H42" i="8"/>
  <c r="H53" i="8" l="1"/>
  <c r="D7" i="9"/>
  <c r="D6" i="9"/>
  <c r="D5" i="9"/>
  <c r="D4" i="9"/>
  <c r="B26" i="2" l="1"/>
  <c r="D40" i="2" l="1"/>
  <c r="H32" i="2"/>
  <c r="I32" i="2" s="1"/>
  <c r="D28" i="2"/>
  <c r="E28" i="2" s="1"/>
  <c r="D27" i="2"/>
  <c r="J24" i="2"/>
  <c r="F24" i="2"/>
  <c r="J23" i="2"/>
  <c r="F23" i="2"/>
  <c r="J22" i="2"/>
  <c r="F22" i="2"/>
  <c r="J21" i="2"/>
  <c r="F21" i="2"/>
  <c r="E18" i="2"/>
  <c r="D18" i="2"/>
  <c r="C18" i="2"/>
  <c r="B18" i="2"/>
  <c r="O16" i="2"/>
  <c r="J16" i="2"/>
  <c r="F16" i="2"/>
  <c r="O15" i="2"/>
  <c r="J15" i="2"/>
  <c r="F15" i="2"/>
  <c r="O14" i="2"/>
  <c r="J14" i="2"/>
  <c r="F14" i="2"/>
  <c r="O13" i="2"/>
  <c r="J13" i="2"/>
  <c r="F13" i="2"/>
  <c r="E10" i="2"/>
  <c r="C10" i="2"/>
  <c r="B6" i="2"/>
  <c r="B5" i="2"/>
  <c r="B4" i="2"/>
  <c r="B3" i="2"/>
  <c r="E17" i="2" l="1"/>
  <c r="F9" i="2"/>
  <c r="D25" i="2"/>
  <c r="C17" i="2"/>
  <c r="B25" i="2"/>
  <c r="G28" i="2"/>
  <c r="G27" i="2"/>
  <c r="D31" i="2"/>
  <c r="E31" i="2" s="1"/>
  <c r="C25" i="2"/>
  <c r="D30" i="2"/>
  <c r="E30" i="2" s="1"/>
  <c r="B17" i="2"/>
  <c r="D17" i="2"/>
  <c r="H27" i="2" l="1"/>
  <c r="H35" i="2" s="1"/>
  <c r="D35" i="2" s="1"/>
  <c r="D34" i="2"/>
  <c r="H34" i="8"/>
  <c r="D36" i="2" l="1"/>
  <c r="D37" i="2" s="1"/>
  <c r="F27" i="2"/>
  <c r="E27" i="2"/>
  <c r="H58" i="8" l="1"/>
  <c r="H37" i="8" l="1"/>
  <c r="H59" i="8" l="1"/>
  <c r="H60" i="8" s="1"/>
</calcChain>
</file>

<file path=xl/sharedStrings.xml><?xml version="1.0" encoding="utf-8"?>
<sst xmlns="http://schemas.openxmlformats.org/spreadsheetml/2006/main" count="187" uniqueCount="92">
  <si>
    <t>Betreuungszeit</t>
  </si>
  <si>
    <t>0 &lt; 2 Jahre</t>
  </si>
  <si>
    <t>2 &lt; 3 Jahre</t>
  </si>
  <si>
    <t>3 &lt; Schuleintritt</t>
  </si>
  <si>
    <t>ab Schuleintritt</t>
  </si>
  <si>
    <t>Tatsächliche Kinderzahl:</t>
  </si>
  <si>
    <t>bis 25 Std.</t>
  </si>
  <si>
    <t>mehr als 25 bis zu 35 Std.</t>
  </si>
  <si>
    <t>mehr als 35 bis unter 45 Std.</t>
  </si>
  <si>
    <t>ab 45 Std. und mehr</t>
  </si>
  <si>
    <t>Kinder</t>
  </si>
  <si>
    <t>BMW</t>
  </si>
  <si>
    <t>FKF</t>
  </si>
  <si>
    <t>FKSTD.</t>
  </si>
  <si>
    <t>Hilfstabelle</t>
  </si>
  <si>
    <t>Anzahl der Kinder im Alter von (ohne I-Kinder):</t>
  </si>
  <si>
    <t>davon I-Kinder:</t>
  </si>
  <si>
    <t>Anzahl der I-Kinder im Alter von</t>
  </si>
  <si>
    <t>Öffnungszeit der Gruppe</t>
  </si>
  <si>
    <t>Name, Vorname</t>
  </si>
  <si>
    <t>Ausbildung</t>
  </si>
  <si>
    <t>rechnerische Gruppengröße</t>
  </si>
  <si>
    <t>Differenz:</t>
  </si>
  <si>
    <t>Förderung von</t>
  </si>
  <si>
    <t>Förderung bis</t>
  </si>
  <si>
    <t>Geburts-datum</t>
  </si>
  <si>
    <t xml:space="preserve">Einrichtungs-Nr. </t>
  </si>
  <si>
    <t xml:space="preserve">Telefon </t>
  </si>
  <si>
    <t xml:space="preserve">zum Stichtag </t>
  </si>
  <si>
    <t xml:space="preserve">Ansprechpartner/in </t>
  </si>
  <si>
    <t xml:space="preserve">BIC </t>
  </si>
  <si>
    <t xml:space="preserve">IBAN </t>
  </si>
  <si>
    <t>Bezeichnung Integrationsgruppe</t>
  </si>
  <si>
    <t>Zusammenfassung</t>
  </si>
  <si>
    <t>Ort, Datum</t>
  </si>
  <si>
    <t>Unterschrift und Stempel des Trägers</t>
  </si>
  <si>
    <r>
      <t xml:space="preserve">Summe pädagogisches Personal </t>
    </r>
    <r>
      <rPr>
        <b/>
        <sz val="7"/>
        <color theme="1"/>
        <rFont val="Arial"/>
        <family val="2"/>
      </rPr>
      <t>(ohne Integration)</t>
    </r>
    <r>
      <rPr>
        <b/>
        <sz val="9"/>
        <color theme="1"/>
        <rFont val="Arial"/>
        <family val="2"/>
      </rPr>
      <t>:</t>
    </r>
  </si>
  <si>
    <t>Verhältnis I-Kinder zu Gesamtkinder nach Ziff. 4.5:</t>
  </si>
  <si>
    <t xml:space="preserve"> </t>
  </si>
  <si>
    <t>Integrationsstunden (Regelfall):</t>
  </si>
  <si>
    <t>rechnerische Fachkraftstunden:</t>
  </si>
  <si>
    <t>Mo-Do von</t>
  </si>
  <si>
    <t>Mo-Do bis</t>
  </si>
  <si>
    <t>Fr von</t>
  </si>
  <si>
    <t>Fr bis</t>
  </si>
  <si>
    <t>Wochen-stunden</t>
  </si>
  <si>
    <t>im Sinne von Ziff. 4.6 aufzustocken:</t>
  </si>
  <si>
    <t>1.</t>
  </si>
  <si>
    <t>Geburtsdatum</t>
  </si>
  <si>
    <t>Nationalität</t>
  </si>
  <si>
    <t>2.</t>
  </si>
  <si>
    <t>3.</t>
  </si>
  <si>
    <t>4.</t>
  </si>
  <si>
    <t>5.</t>
  </si>
  <si>
    <t>Mindestpersonalbedarf ohne Integration:</t>
  </si>
  <si>
    <t>Durchschnittliche Betreuungszeit aller Kinder am Stichtag</t>
  </si>
  <si>
    <t>Integrationsgruppe: Personal Integration (Regelfall):</t>
  </si>
  <si>
    <t xml:space="preserve"> Mindestpersonal ohne Integration:</t>
  </si>
  <si>
    <t xml:space="preserve">Bank </t>
  </si>
  <si>
    <t xml:space="preserve">Bezeichnung Integrationsgruppe </t>
  </si>
  <si>
    <r>
      <t>Tageseinrichtung Name</t>
    </r>
    <r>
      <rPr>
        <b/>
        <sz val="9"/>
        <color theme="0"/>
        <rFont val="Arial"/>
        <family val="2"/>
      </rPr>
      <t>.</t>
    </r>
    <r>
      <rPr>
        <b/>
        <u/>
        <sz val="9"/>
        <color theme="0"/>
        <rFont val="Arial"/>
        <family val="2"/>
      </rPr>
      <t xml:space="preserve"> </t>
    </r>
  </si>
  <si>
    <r>
      <t>Tageseinrichtung Name</t>
    </r>
    <r>
      <rPr>
        <b/>
        <u/>
        <sz val="9"/>
        <color theme="0"/>
        <rFont val="Arial"/>
        <family val="2"/>
      </rPr>
      <t>.</t>
    </r>
  </si>
  <si>
    <r>
      <t>Träger Name</t>
    </r>
    <r>
      <rPr>
        <b/>
        <u/>
        <sz val="9"/>
        <color theme="0"/>
        <rFont val="Arial"/>
        <family val="2"/>
      </rPr>
      <t>.</t>
    </r>
  </si>
  <si>
    <r>
      <t>Bezeichnung Integrationsgruppe</t>
    </r>
    <r>
      <rPr>
        <b/>
        <sz val="9"/>
        <color theme="0"/>
        <rFont val="Arial"/>
        <family val="2"/>
      </rPr>
      <t>.</t>
    </r>
  </si>
  <si>
    <r>
      <t xml:space="preserve">Angaben zur Integrationsmaßnahme 
</t>
    </r>
    <r>
      <rPr>
        <sz val="7"/>
        <color theme="1"/>
        <rFont val="Arial"/>
        <family val="2"/>
      </rPr>
      <t xml:space="preserve">- jedem einzelnem I-Kind ist die entsprechende Integrationskraft zuzuordnen - </t>
    </r>
  </si>
  <si>
    <r>
      <t xml:space="preserve">Adresse </t>
    </r>
    <r>
      <rPr>
        <sz val="7"/>
        <color theme="1"/>
        <rFont val="Arial"/>
        <family val="2"/>
      </rPr>
      <t>(Straße Nr., PLZ Ort)</t>
    </r>
    <r>
      <rPr>
        <sz val="7"/>
        <color theme="0"/>
        <rFont val="Arial"/>
        <family val="2"/>
      </rPr>
      <t>.</t>
    </r>
    <r>
      <rPr>
        <sz val="7"/>
        <color theme="1"/>
        <rFont val="Arial"/>
        <family val="2"/>
      </rPr>
      <t xml:space="preserve">   </t>
    </r>
  </si>
  <si>
    <t>Wohnort (Straße Nr., PLZ Ort)</t>
  </si>
  <si>
    <t>rechnerische Gruppengröße nach § 25d HKJGB:</t>
  </si>
  <si>
    <t>Integrationskind/-kinder</t>
  </si>
  <si>
    <t>Zusatzbogen Fachbereich Soziales - weitere Angaben Integrationskind/-kinder</t>
  </si>
  <si>
    <t>zuzügl. 22 % Ausfallzeiten:</t>
  </si>
  <si>
    <r>
      <t>E-Mail</t>
    </r>
    <r>
      <rPr>
        <sz val="9"/>
        <color theme="0"/>
        <rFont val="Arial"/>
        <family val="2"/>
      </rPr>
      <t>.</t>
    </r>
  </si>
  <si>
    <r>
      <t xml:space="preserve">Antrag auf Gewährung einer Maßnahmepauschale
</t>
    </r>
    <r>
      <rPr>
        <sz val="9"/>
        <rFont val="Arial"/>
        <family val="2"/>
      </rPr>
      <t xml:space="preserve">Vereinbarung zur Integration von Kindern mit Behinderung 
vom 1. Lebensjahr bis Schuleintritt
in Tageseinrichtungen für Kinder vom 01.08.14
</t>
    </r>
    <r>
      <rPr>
        <b/>
        <sz val="9"/>
        <rFont val="Arial"/>
        <family val="2"/>
      </rPr>
      <t>zu verwenden ab 01.08.2022</t>
    </r>
  </si>
  <si>
    <t>Aufnahmedatum in der Einrichtung</t>
  </si>
  <si>
    <t>Vertragliche Betreuungszeit von - bis</t>
  </si>
  <si>
    <t>Tatsächliche Betreuungszeit von - bis</t>
  </si>
  <si>
    <r>
      <t xml:space="preserve">Die Bestimmungen der Vereinbarung zur Integration von Kindern mit Behinderung vom vollendeten 1. Lebensjahr bis zum Schuleintritt  vom 01.08.14 einschließlich dazu ergangenen Hinweisen und Empfehlungen werden bei der Durchführung der Integration beachtet.
Über alle eingetretenen Änderungen gegenüber dem Antrag - insbesondere hinsichtlich der Kinder mit Behinderung und des Personals - wird der Fachbereich Soziales des Landkreises Kassel </t>
    </r>
    <r>
      <rPr>
        <b/>
        <sz val="9"/>
        <color theme="1"/>
        <rFont val="Arial"/>
        <family val="2"/>
      </rPr>
      <t>unverzüglich</t>
    </r>
    <r>
      <rPr>
        <sz val="9"/>
        <color theme="1"/>
        <rFont val="Arial"/>
        <family val="2"/>
      </rPr>
      <t xml:space="preserve"> und </t>
    </r>
    <r>
      <rPr>
        <b/>
        <sz val="9"/>
        <color theme="1"/>
        <rFont val="Arial"/>
        <family val="2"/>
      </rPr>
      <t>unaufgefordert</t>
    </r>
    <r>
      <rPr>
        <sz val="9"/>
        <color theme="1"/>
        <rFont val="Arial"/>
        <family val="2"/>
      </rPr>
      <t xml:space="preserve"> schriftlich informiert.
Sofern die Maßnahmepauschale gekürzt werden muss, z.B. weil ein behindertes Kind vorzeitig ausscheidet oder ein Kind hohe Fehlzeiten aufweist, wird der überzahlte Betrag unverzüglich an den Fachbereich Soziales zurückgezahlt. 
Dieser Antrag, sowie beigeheftete Unterlagen können/dürfen dem Fachbereich Jugend des Landkreises Kassel sowie dem Gesundheitsamt der Region Kassel vorgelegt/weitergeleitet werden.
</t>
    </r>
    <r>
      <rPr>
        <b/>
        <sz val="9"/>
        <color theme="1"/>
        <rFont val="Arial"/>
        <family val="2"/>
      </rPr>
      <t xml:space="preserve">Die Richtigkeit aller Angaben dieses Antrages wird </t>
    </r>
    <r>
      <rPr>
        <b/>
        <u/>
        <sz val="9"/>
        <color theme="1"/>
        <rFont val="Arial"/>
        <family val="2"/>
      </rPr>
      <t>ausdrücklich</t>
    </r>
    <r>
      <rPr>
        <b/>
        <sz val="9"/>
        <color theme="1"/>
        <rFont val="Arial"/>
        <family val="2"/>
      </rPr>
      <t xml:space="preserve"> versichert.</t>
    </r>
  </si>
  <si>
    <t>Tatsächliche Betreuungskraft des Kindes, wenn abweichend von der Integrationskraft</t>
  </si>
  <si>
    <t>beantragte Integrations-stunden</t>
  </si>
  <si>
    <t>davon:
Integrations-stunden</t>
  </si>
  <si>
    <t>Vorname</t>
  </si>
  <si>
    <t>Name</t>
  </si>
  <si>
    <t>verbleibende Stunden</t>
  </si>
  <si>
    <t>Angaben zum pädagogischen Personal in der Integrationsgruppe</t>
  </si>
  <si>
    <t>Mustermann, Max</t>
  </si>
  <si>
    <t>zugeordnetes pädagogisches 
Personal Integration</t>
  </si>
  <si>
    <t>Staatlich anerkannte Erzieherin</t>
  </si>
  <si>
    <t>Dipl. Pädagoge</t>
  </si>
  <si>
    <t>Musterfrau, Monika</t>
  </si>
  <si>
    <r>
      <t xml:space="preserve">wöchentliche Arbeitszeit in </t>
    </r>
    <r>
      <rPr>
        <b/>
        <sz val="8"/>
        <color theme="1"/>
        <rFont val="Arial"/>
        <family val="2"/>
      </rPr>
      <t>der Gruppe</t>
    </r>
  </si>
  <si>
    <r>
      <t xml:space="preserve">Antrag auf Gewährung einer Maßnahmepauschale
</t>
    </r>
    <r>
      <rPr>
        <sz val="9"/>
        <rFont val="Arial"/>
        <family val="2"/>
      </rPr>
      <t xml:space="preserve">Vereinbarung zur Integration von Kindern mit Behinderung 
vom 1. Lebensjahr bis Schuleintritt
in Tageseinrichtungen für Kinder vom 01.08.14
</t>
    </r>
    <r>
      <rPr>
        <b/>
        <sz val="9"/>
        <rFont val="Arial"/>
        <family val="2"/>
      </rPr>
      <t>zu verwenden bei Integrationsmaßnahmen ab dem 01.08.2022</t>
    </r>
  </si>
  <si>
    <r>
      <t xml:space="preserve">Summe pädagogisches Personal </t>
    </r>
    <r>
      <rPr>
        <sz val="7"/>
        <color theme="1"/>
        <rFont val="Arial"/>
        <family val="2"/>
      </rPr>
      <t>(ohne Integration)</t>
    </r>
    <r>
      <rPr>
        <sz val="8"/>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</si>
</sst>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00"/>
    <numFmt numFmtId="166" formatCode="0.0"/>
    <numFmt numFmtId="167" formatCode="dd/mm/yy;@"/>
    <numFmt numFmtId="168" formatCode="#,##0.00_ ;[Red]\-#,##0.00\ "/>
    <numFmt numFmtId="169" formatCode="h:mm;@"/>
    <numFmt numFmtId="170" formatCode="#,##0.00\ &quot;€&quot;"/>
    <numFmt numFmtId="171" formatCode="0.00_ ;[Red]\-0.00\ "/>
  </numFmts>
  <fonts count="40" x14ac:knownFonts="1">
    <font>
      <sz val="12"/>
      <color theme="1"/>
      <name val="Arial"/>
      <family val="2"/>
    </font>
    <font>
      <sz val="12"/>
      <color theme="1"/>
      <name val="Arial"/>
      <family val="2"/>
    </font>
    <font>
      <b/>
      <sz val="10"/>
      <name val="Arial"/>
      <family val="2"/>
    </font>
    <font>
      <sz val="8"/>
      <name val="Arial"/>
      <family val="2"/>
    </font>
    <font>
      <b/>
      <sz val="10"/>
      <color theme="1"/>
      <name val="Arial"/>
      <family val="2"/>
    </font>
    <font>
      <sz val="12"/>
      <color theme="0"/>
      <name val="Arial"/>
      <family val="2"/>
    </font>
    <font>
      <sz val="9"/>
      <color theme="1"/>
      <name val="Arial"/>
      <family val="2"/>
    </font>
    <font>
      <b/>
      <sz val="9"/>
      <color theme="1"/>
      <name val="Arial"/>
      <family val="2"/>
    </font>
    <font>
      <b/>
      <sz val="9"/>
      <name val="Arial"/>
      <family val="2"/>
    </font>
    <font>
      <sz val="9"/>
      <color theme="0"/>
      <name val="Arial"/>
      <family val="2"/>
    </font>
    <font>
      <sz val="8"/>
      <color theme="1"/>
      <name val="Arial"/>
      <family val="2"/>
    </font>
    <font>
      <b/>
      <sz val="7"/>
      <name val="Arial"/>
      <family val="2"/>
    </font>
    <font>
      <sz val="7"/>
      <color theme="1"/>
      <name val="Arial"/>
      <family val="2"/>
    </font>
    <font>
      <b/>
      <u/>
      <sz val="9"/>
      <name val="Arial"/>
      <family val="2"/>
    </font>
    <font>
      <sz val="9"/>
      <name val="Arial"/>
      <family val="2"/>
    </font>
    <font>
      <b/>
      <sz val="8"/>
      <color theme="1"/>
      <name val="Arial"/>
      <family val="2"/>
    </font>
    <font>
      <u/>
      <sz val="12"/>
      <color theme="10"/>
      <name val="Arial"/>
      <family val="2"/>
    </font>
    <font>
      <b/>
      <sz val="12"/>
      <color theme="1"/>
      <name val="Arial"/>
      <family val="2"/>
    </font>
    <font>
      <b/>
      <u/>
      <sz val="10"/>
      <color theme="1"/>
      <name val="Arial"/>
      <family val="2"/>
    </font>
    <font>
      <sz val="10"/>
      <color theme="1"/>
      <name val="Arial"/>
      <family val="2"/>
    </font>
    <font>
      <u/>
      <sz val="10"/>
      <name val="Arial"/>
      <family val="2"/>
    </font>
    <font>
      <sz val="10"/>
      <name val="Arial"/>
      <family val="2"/>
    </font>
    <font>
      <b/>
      <u/>
      <sz val="9"/>
      <color theme="1"/>
      <name val="Arial"/>
      <family val="2"/>
    </font>
    <font>
      <b/>
      <u/>
      <sz val="8"/>
      <color theme="1"/>
      <name val="Arial"/>
      <family val="2"/>
    </font>
    <font>
      <u/>
      <sz val="8"/>
      <color theme="1"/>
      <name val="Arial"/>
      <family val="2"/>
    </font>
    <font>
      <b/>
      <sz val="7"/>
      <color theme="1"/>
      <name val="Arial"/>
      <family val="2"/>
    </font>
    <font>
      <b/>
      <sz val="14"/>
      <name val="Arial"/>
      <family val="2"/>
    </font>
    <font>
      <b/>
      <sz val="9"/>
      <name val="Wingdings"/>
      <charset val="2"/>
    </font>
    <font>
      <b/>
      <u/>
      <sz val="10"/>
      <name val="Arial"/>
      <family val="2"/>
    </font>
    <font>
      <sz val="12"/>
      <color rgb="FFFF0000"/>
      <name val="Arial"/>
      <family val="2"/>
    </font>
    <font>
      <sz val="9"/>
      <color rgb="FFFF0000"/>
      <name val="Arial"/>
      <family val="2"/>
    </font>
    <font>
      <sz val="8"/>
      <color theme="0"/>
      <name val="Arial"/>
      <family val="2"/>
    </font>
    <font>
      <b/>
      <sz val="8"/>
      <color theme="0"/>
      <name val="Arial"/>
      <family val="2"/>
    </font>
    <font>
      <b/>
      <sz val="8"/>
      <color rgb="FFFF0000"/>
      <name val="Arial"/>
      <family val="2"/>
    </font>
    <font>
      <b/>
      <sz val="8"/>
      <color indexed="10"/>
      <name val="Arial"/>
      <family val="2"/>
    </font>
    <font>
      <sz val="7"/>
      <color theme="0"/>
      <name val="Arial"/>
      <family val="2"/>
    </font>
    <font>
      <b/>
      <sz val="9"/>
      <color theme="0"/>
      <name val="Arial"/>
      <family val="2"/>
    </font>
    <font>
      <b/>
      <u/>
      <sz val="9"/>
      <color theme="0"/>
      <name val="Arial"/>
      <family val="2"/>
    </font>
    <font>
      <sz val="7"/>
      <color theme="1"/>
      <name val="Arial Narrow"/>
      <family val="2"/>
    </font>
    <font>
      <i/>
      <sz val="8"/>
      <color theme="0" tint="-0.499984740745262"/>
      <name val="Arial"/>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style="thin">
        <color indexed="64"/>
      </top>
      <bottom style="double">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3">
    <xf numFmtId="0" fontId="0" fillId="0" borderId="0"/>
    <xf numFmtId="164" fontId="1" fillId="0" borderId="0" applyFont="0" applyFill="0" applyBorder="0" applyAlignment="0" applyProtection="0"/>
    <xf numFmtId="0" fontId="16" fillId="0" borderId="0" applyNumberFormat="0" applyFill="0" applyBorder="0" applyAlignment="0" applyProtection="0"/>
  </cellStyleXfs>
  <cellXfs count="257">
    <xf numFmtId="0" fontId="0" fillId="0" borderId="0" xfId="0"/>
    <xf numFmtId="0" fontId="0" fillId="0" borderId="0" xfId="0" applyProtection="1"/>
    <xf numFmtId="0" fontId="0" fillId="0" borderId="0" xfId="0" applyAlignment="1" applyProtection="1">
      <alignment wrapText="1"/>
    </xf>
    <xf numFmtId="0" fontId="5" fillId="0" borderId="0" xfId="0" applyFont="1" applyProtection="1"/>
    <xf numFmtId="0" fontId="5" fillId="0" borderId="0" xfId="0" applyFont="1" applyAlignment="1" applyProtection="1">
      <alignment wrapText="1"/>
    </xf>
    <xf numFmtId="0" fontId="0" fillId="0" borderId="0" xfId="0" applyFill="1" applyBorder="1"/>
    <xf numFmtId="0" fontId="7" fillId="0" borderId="0" xfId="0" applyFont="1" applyFill="1" applyAlignment="1">
      <alignment horizontal="right" vertical="center"/>
    </xf>
    <xf numFmtId="0" fontId="19" fillId="0" borderId="0" xfId="0" applyFont="1" applyAlignment="1">
      <alignment vertical="center"/>
    </xf>
    <xf numFmtId="0" fontId="0" fillId="0" borderId="0" xfId="0" applyFont="1" applyAlignment="1">
      <alignment vertical="center"/>
    </xf>
    <xf numFmtId="0" fontId="22" fillId="0" borderId="0" xfId="0" applyFont="1" applyFill="1" applyAlignment="1">
      <alignment horizontal="right" vertical="center"/>
    </xf>
    <xf numFmtId="0" fontId="5" fillId="0" borderId="0" xfId="0" applyFont="1" applyFill="1" applyProtection="1"/>
    <xf numFmtId="0" fontId="7" fillId="0" borderId="0" xfId="0" applyFont="1" applyAlignment="1">
      <alignment vertical="center"/>
    </xf>
    <xf numFmtId="0" fontId="0" fillId="0" borderId="0" xfId="0" applyFill="1" applyProtection="1"/>
    <xf numFmtId="0" fontId="0" fillId="0" borderId="0" xfId="0" applyFill="1" applyBorder="1" applyProtection="1"/>
    <xf numFmtId="0" fontId="5" fillId="0" borderId="0" xfId="0" applyFont="1" applyFill="1" applyBorder="1" applyProtection="1"/>
    <xf numFmtId="0" fontId="0" fillId="0" borderId="0" xfId="0" applyBorder="1" applyProtection="1"/>
    <xf numFmtId="0" fontId="8" fillId="0" borderId="0" xfId="0" applyFont="1" applyFill="1" applyBorder="1" applyAlignment="1" applyProtection="1">
      <alignment horizontal="center"/>
    </xf>
    <xf numFmtId="0" fontId="6" fillId="0" borderId="0" xfId="0" applyFont="1" applyBorder="1" applyProtection="1"/>
    <xf numFmtId="0" fontId="8" fillId="0" borderId="0" xfId="0" applyFont="1" applyFill="1" applyBorder="1" applyProtection="1"/>
    <xf numFmtId="0" fontId="11" fillId="0" borderId="0" xfId="0" applyFont="1" applyFill="1" applyBorder="1" applyAlignment="1" applyProtection="1">
      <alignment horizontal="center" wrapText="1"/>
    </xf>
    <xf numFmtId="0" fontId="12" fillId="0" borderId="0" xfId="0" applyFont="1" applyBorder="1" applyAlignment="1" applyProtection="1">
      <alignment wrapText="1"/>
    </xf>
    <xf numFmtId="0" fontId="8" fillId="0" borderId="0" xfId="0" applyFont="1" applyFill="1" applyBorder="1" applyAlignment="1" applyProtection="1">
      <alignment horizontal="left" wrapText="1" indent="1"/>
    </xf>
    <xf numFmtId="0" fontId="19" fillId="0" borderId="0" xfId="0" applyFont="1" applyFill="1" applyAlignment="1" applyProtection="1">
      <alignment vertical="center"/>
    </xf>
    <xf numFmtId="0" fontId="8" fillId="0" borderId="0" xfId="0" applyFont="1" applyFill="1" applyAlignment="1" applyProtection="1">
      <alignment horizontal="right" vertical="center"/>
    </xf>
    <xf numFmtId="0" fontId="7" fillId="0" borderId="0" xfId="0" applyFont="1" applyFill="1" applyAlignment="1" applyProtection="1">
      <alignment horizontal="right" vertical="center"/>
    </xf>
    <xf numFmtId="0" fontId="0" fillId="0" borderId="0" xfId="0" applyFont="1" applyFill="1" applyAlignment="1">
      <alignment vertical="center"/>
    </xf>
    <xf numFmtId="0" fontId="22" fillId="0" borderId="0" xfId="0" applyFont="1" applyFill="1" applyBorder="1" applyAlignment="1">
      <alignment horizontal="center" vertical="center"/>
    </xf>
    <xf numFmtId="0" fontId="14" fillId="0" borderId="0" xfId="0" applyFont="1" applyFill="1" applyBorder="1" applyAlignment="1" applyProtection="1">
      <alignment horizontal="right" vertical="center"/>
    </xf>
    <xf numFmtId="0" fontId="6" fillId="0" borderId="4" xfId="0" applyFont="1" applyFill="1" applyBorder="1" applyAlignment="1" applyProtection="1">
      <alignment horizontal="center" vertical="center"/>
    </xf>
    <xf numFmtId="0" fontId="7" fillId="0" borderId="0" xfId="0" applyFont="1" applyFill="1" applyBorder="1" applyAlignment="1">
      <alignment horizontal="center" vertical="center"/>
    </xf>
    <xf numFmtId="0" fontId="2" fillId="0" borderId="0" xfId="0" applyFont="1" applyFill="1" applyBorder="1" applyProtection="1"/>
    <xf numFmtId="0" fontId="6" fillId="0" borderId="0" xfId="0" applyFont="1" applyFill="1" applyBorder="1" applyProtection="1"/>
    <xf numFmtId="4" fontId="19" fillId="0" borderId="0" xfId="0" applyNumberFormat="1" applyFont="1" applyFill="1" applyBorder="1" applyAlignment="1" applyProtection="1">
      <alignment horizontal="right"/>
    </xf>
    <xf numFmtId="0" fontId="6" fillId="0" borderId="0" xfId="0" applyFont="1" applyFill="1" applyAlignment="1">
      <alignment vertical="center"/>
    </xf>
    <xf numFmtId="0" fontId="7" fillId="0" borderId="0" xfId="0" applyFont="1" applyAlignment="1">
      <alignment horizontal="right" vertical="center"/>
    </xf>
    <xf numFmtId="0" fontId="29" fillId="0" borderId="0" xfId="0" applyFont="1" applyAlignment="1">
      <alignment vertical="center"/>
    </xf>
    <xf numFmtId="0" fontId="30" fillId="0" borderId="0" xfId="0" applyFont="1" applyFill="1" applyAlignment="1">
      <alignment vertical="center"/>
    </xf>
    <xf numFmtId="0" fontId="5" fillId="0" borderId="0" xfId="0" applyFont="1" applyAlignment="1">
      <alignment vertical="center"/>
    </xf>
    <xf numFmtId="0" fontId="9" fillId="0" borderId="0" xfId="0" applyFont="1" applyFill="1" applyAlignment="1">
      <alignment vertical="center"/>
    </xf>
    <xf numFmtId="0" fontId="0" fillId="0" borderId="0" xfId="0" applyFont="1" applyFill="1" applyProtection="1"/>
    <xf numFmtId="0" fontId="0" fillId="0" borderId="0" xfId="0" applyFont="1" applyProtection="1"/>
    <xf numFmtId="0" fontId="8" fillId="0" borderId="0" xfId="0" applyFont="1" applyFill="1" applyBorder="1" applyAlignment="1" applyProtection="1">
      <alignment horizontal="center" wrapText="1"/>
    </xf>
    <xf numFmtId="164" fontId="5" fillId="0" borderId="0" xfId="1" applyNumberFormat="1" applyFont="1" applyFill="1" applyBorder="1" applyAlignment="1" applyProtection="1">
      <alignment horizontal="center"/>
    </xf>
    <xf numFmtId="3" fontId="4" fillId="0" borderId="4" xfId="0" applyNumberFormat="1" applyFont="1" applyFill="1" applyBorder="1" applyAlignment="1" applyProtection="1">
      <alignment horizontal="center" vertical="center"/>
    </xf>
    <xf numFmtId="4" fontId="19" fillId="0" borderId="4" xfId="0" applyNumberFormat="1" applyFont="1" applyFill="1" applyBorder="1" applyAlignment="1" applyProtection="1">
      <alignment horizontal="right" vertical="center"/>
    </xf>
    <xf numFmtId="4" fontId="19" fillId="0" borderId="0" xfId="0" applyNumberFormat="1" applyFont="1" applyFill="1" applyBorder="1" applyAlignment="1" applyProtection="1">
      <alignment horizontal="right" vertical="center"/>
    </xf>
    <xf numFmtId="4" fontId="4" fillId="2" borderId="0" xfId="0" applyNumberFormat="1" applyFont="1" applyFill="1" applyBorder="1" applyAlignment="1" applyProtection="1">
      <alignment horizontal="right" vertical="center"/>
    </xf>
    <xf numFmtId="4" fontId="19" fillId="2" borderId="4" xfId="0" applyNumberFormat="1" applyFont="1" applyFill="1" applyBorder="1" applyAlignment="1" applyProtection="1">
      <alignment horizontal="right" vertical="center"/>
    </xf>
    <xf numFmtId="4" fontId="19" fillId="2" borderId="25" xfId="0" applyNumberFormat="1" applyFont="1" applyFill="1" applyBorder="1" applyAlignment="1" applyProtection="1">
      <alignment horizontal="right" vertical="center"/>
    </xf>
    <xf numFmtId="4" fontId="4" fillId="3" borderId="2" xfId="0" applyNumberFormat="1" applyFont="1" applyFill="1" applyBorder="1" applyAlignment="1" applyProtection="1">
      <alignment horizontal="right" vertical="center"/>
    </xf>
    <xf numFmtId="4" fontId="4" fillId="3" borderId="1" xfId="0" applyNumberFormat="1"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3" fontId="4" fillId="0" borderId="16" xfId="0" applyNumberFormat="1" applyFont="1" applyFill="1" applyBorder="1" applyAlignment="1" applyProtection="1">
      <alignment horizontal="center" vertical="center"/>
    </xf>
    <xf numFmtId="0" fontId="0" fillId="0" borderId="0" xfId="0" applyFont="1" applyBorder="1" applyProtection="1"/>
    <xf numFmtId="0" fontId="12" fillId="0" borderId="0" xfId="0" applyFont="1" applyAlignment="1">
      <alignment horizontal="left" vertical="center" wrapText="1"/>
    </xf>
    <xf numFmtId="0" fontId="4" fillId="0" borderId="0" xfId="0" applyFont="1" applyAlignment="1">
      <alignment horizontal="center" vertical="center"/>
    </xf>
    <xf numFmtId="0" fontId="25" fillId="0" borderId="0" xfId="0" applyFont="1" applyAlignment="1">
      <alignment horizontal="center" vertical="center"/>
    </xf>
    <xf numFmtId="0" fontId="12" fillId="0" borderId="0" xfId="0" applyFont="1" applyAlignment="1">
      <alignment vertical="center"/>
    </xf>
    <xf numFmtId="0" fontId="22" fillId="0" borderId="0" xfId="0" applyFont="1" applyFill="1" applyBorder="1" applyAlignment="1">
      <alignment vertical="center"/>
    </xf>
    <xf numFmtId="0" fontId="12" fillId="3" borderId="0" xfId="0" applyFont="1" applyFill="1" applyAlignment="1">
      <alignment horizontal="left" vertical="center" wrapText="1"/>
    </xf>
    <xf numFmtId="0" fontId="0" fillId="0" borderId="0" xfId="0" applyFont="1" applyAlignment="1" applyProtection="1">
      <alignment vertical="center"/>
    </xf>
    <xf numFmtId="0" fontId="22" fillId="0" borderId="0" xfId="0" applyFont="1" applyFill="1" applyAlignment="1" applyProtection="1">
      <alignment horizontal="right" vertical="center"/>
    </xf>
    <xf numFmtId="0" fontId="19" fillId="0" borderId="0" xfId="0" applyFont="1" applyAlignment="1" applyProtection="1">
      <alignment vertical="center"/>
    </xf>
    <xf numFmtId="0" fontId="6" fillId="0" borderId="0" xfId="0" applyFont="1" applyAlignment="1" applyProtection="1">
      <alignment horizontal="right" vertical="center"/>
    </xf>
    <xf numFmtId="0" fontId="3" fillId="0" borderId="0" xfId="0" applyFont="1" applyAlignment="1" applyProtection="1">
      <alignment vertical="center"/>
    </xf>
    <xf numFmtId="0" fontId="3" fillId="0" borderId="0" xfId="0" applyFont="1" applyFill="1" applyAlignment="1" applyProtection="1">
      <alignment horizontal="right" vertical="center"/>
    </xf>
    <xf numFmtId="0" fontId="20" fillId="0" borderId="0" xfId="2" applyFont="1" applyFill="1" applyBorder="1" applyAlignment="1" applyProtection="1">
      <alignment horizontal="left" vertical="center" indent="1"/>
    </xf>
    <xf numFmtId="0" fontId="21" fillId="0" borderId="0" xfId="0" applyFont="1" applyFill="1" applyBorder="1" applyAlignment="1" applyProtection="1">
      <alignment horizontal="left" vertical="center" indent="1"/>
    </xf>
    <xf numFmtId="0" fontId="3" fillId="0" borderId="0" xfId="0" applyFont="1" applyFill="1" applyAlignment="1" applyProtection="1">
      <alignment vertical="center"/>
    </xf>
    <xf numFmtId="0" fontId="22" fillId="0" borderId="0" xfId="0" applyFont="1" applyAlignment="1" applyProtection="1">
      <alignment horizontal="right" vertical="center"/>
    </xf>
    <xf numFmtId="0" fontId="4" fillId="0" borderId="0" xfId="0" applyFont="1" applyAlignment="1" applyProtection="1">
      <alignment vertical="center"/>
    </xf>
    <xf numFmtId="0" fontId="17" fillId="0" borderId="0" xfId="0" applyFont="1" applyProtection="1"/>
    <xf numFmtId="0" fontId="6" fillId="0" borderId="0" xfId="0" applyFont="1" applyFill="1" applyAlignment="1" applyProtection="1">
      <alignment horizontal="right" vertical="center"/>
    </xf>
    <xf numFmtId="0" fontId="19" fillId="0" borderId="0" xfId="0" applyFont="1" applyFill="1" applyBorder="1" applyAlignment="1" applyProtection="1">
      <alignment horizontal="left" vertical="center" indent="1"/>
    </xf>
    <xf numFmtId="49" fontId="4" fillId="0" borderId="0" xfId="0" applyNumberFormat="1" applyFont="1" applyFill="1" applyAlignment="1" applyProtection="1">
      <alignment vertical="center"/>
    </xf>
    <xf numFmtId="0" fontId="10" fillId="0" borderId="20" xfId="0" applyFont="1" applyFill="1" applyBorder="1" applyAlignment="1" applyProtection="1">
      <alignment vertical="center" wrapText="1"/>
    </xf>
    <xf numFmtId="0" fontId="12" fillId="0" borderId="21"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10" fillId="0" borderId="0" xfId="0" applyFont="1" applyProtection="1"/>
    <xf numFmtId="0" fontId="15" fillId="0" borderId="0" xfId="0" applyFont="1" applyBorder="1" applyAlignment="1" applyProtection="1">
      <alignment horizontal="left" vertical="center"/>
    </xf>
    <xf numFmtId="0" fontId="10" fillId="0" borderId="0" xfId="0" applyFont="1" applyBorder="1" applyAlignment="1" applyProtection="1">
      <alignment horizontal="left" vertical="center"/>
    </xf>
    <xf numFmtId="4" fontId="7" fillId="0" borderId="2" xfId="0" applyNumberFormat="1" applyFont="1" applyBorder="1" applyAlignment="1" applyProtection="1">
      <alignment horizontal="right" vertical="center"/>
    </xf>
    <xf numFmtId="2" fontId="7" fillId="0" borderId="0" xfId="0" applyNumberFormat="1" applyFont="1" applyBorder="1" applyAlignment="1" applyProtection="1">
      <alignment horizontal="right" vertical="center"/>
    </xf>
    <xf numFmtId="4" fontId="7" fillId="0" borderId="0" xfId="0" applyNumberFormat="1" applyFont="1" applyBorder="1" applyAlignment="1" applyProtection="1">
      <alignment horizontal="right" vertical="center"/>
    </xf>
    <xf numFmtId="0" fontId="0" fillId="0" borderId="0" xfId="0" applyFont="1" applyFill="1" applyBorder="1" applyAlignment="1" applyProtection="1">
      <alignment horizontal="left" vertical="center"/>
    </xf>
    <xf numFmtId="168" fontId="15" fillId="3" borderId="7" xfId="0" applyNumberFormat="1" applyFont="1" applyFill="1" applyBorder="1" applyAlignment="1" applyProtection="1">
      <alignment horizontal="right" vertical="center"/>
    </xf>
    <xf numFmtId="168" fontId="15" fillId="3" borderId="9" xfId="0" applyNumberFormat="1" applyFont="1" applyFill="1" applyBorder="1" applyAlignment="1" applyProtection="1">
      <alignment horizontal="right" vertical="center"/>
    </xf>
    <xf numFmtId="0" fontId="23" fillId="0" borderId="0" xfId="0" applyFont="1" applyFill="1" applyBorder="1" applyAlignment="1" applyProtection="1">
      <alignment horizontal="left" vertical="center" indent="1"/>
    </xf>
    <xf numFmtId="0" fontId="10" fillId="0" borderId="0" xfId="0" applyFont="1" applyFill="1" applyBorder="1" applyAlignment="1" applyProtection="1">
      <alignment vertical="center"/>
    </xf>
    <xf numFmtId="2" fontId="10" fillId="0" borderId="0" xfId="0" applyNumberFormat="1" applyFont="1" applyFill="1" applyBorder="1" applyAlignment="1" applyProtection="1">
      <alignment vertical="center"/>
    </xf>
    <xf numFmtId="168" fontId="15" fillId="3" borderId="13" xfId="0" applyNumberFormat="1" applyFont="1" applyFill="1" applyBorder="1" applyAlignment="1" applyProtection="1">
      <alignment horizontal="right" vertical="center"/>
    </xf>
    <xf numFmtId="0" fontId="0" fillId="0" borderId="0" xfId="0" applyFont="1" applyBorder="1" applyAlignment="1" applyProtection="1">
      <alignment vertical="center"/>
    </xf>
    <xf numFmtId="0" fontId="10" fillId="0" borderId="0" xfId="0" applyFont="1" applyAlignment="1" applyProtection="1">
      <alignment vertical="center"/>
    </xf>
    <xf numFmtId="2" fontId="7" fillId="0" borderId="2" xfId="0" applyNumberFormat="1" applyFont="1" applyFill="1" applyBorder="1" applyAlignment="1" applyProtection="1">
      <alignment horizontal="right" vertical="center"/>
    </xf>
    <xf numFmtId="0" fontId="23" fillId="3" borderId="8" xfId="0" applyFont="1" applyFill="1" applyBorder="1" applyAlignment="1" applyProtection="1">
      <alignment horizontal="left" vertical="center" indent="1"/>
    </xf>
    <xf numFmtId="0" fontId="10" fillId="3" borderId="0" xfId="0" applyFont="1" applyFill="1" applyBorder="1" applyAlignment="1" applyProtection="1">
      <alignment vertical="center"/>
    </xf>
    <xf numFmtId="168" fontId="10" fillId="3" borderId="9" xfId="0" applyNumberFormat="1" applyFont="1" applyFill="1" applyBorder="1" applyAlignment="1" applyProtection="1">
      <alignment horizontal="right" vertical="center"/>
    </xf>
    <xf numFmtId="0" fontId="24" fillId="3" borderId="8" xfId="0" applyFont="1" applyFill="1" applyBorder="1" applyAlignment="1" applyProtection="1">
      <alignment vertical="center"/>
    </xf>
    <xf numFmtId="0" fontId="10" fillId="3" borderId="0" xfId="0" applyFont="1" applyFill="1" applyBorder="1" applyAlignment="1" applyProtection="1">
      <alignment horizontal="right" vertical="center"/>
    </xf>
    <xf numFmtId="168" fontId="15" fillId="3" borderId="10" xfId="0" applyNumberFormat="1" applyFont="1" applyFill="1" applyBorder="1" applyAlignment="1" applyProtection="1">
      <alignment horizontal="right" vertical="center"/>
    </xf>
    <xf numFmtId="0" fontId="24" fillId="3" borderId="11" xfId="0" applyFont="1" applyFill="1" applyBorder="1" applyAlignment="1" applyProtection="1">
      <alignment vertical="center"/>
    </xf>
    <xf numFmtId="0" fontId="24" fillId="3" borderId="12" xfId="0" applyFont="1" applyFill="1" applyBorder="1" applyAlignment="1" applyProtection="1">
      <alignment vertical="center"/>
    </xf>
    <xf numFmtId="0" fontId="24" fillId="3" borderId="13"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right" vertical="center"/>
    </xf>
    <xf numFmtId="0" fontId="19" fillId="0" borderId="0" xfId="0" applyFont="1" applyProtection="1"/>
    <xf numFmtId="0" fontId="19" fillId="0" borderId="0" xfId="0" applyFont="1" applyAlignment="1" applyProtection="1">
      <alignment horizontal="left"/>
    </xf>
    <xf numFmtId="0" fontId="6" fillId="0" borderId="0" xfId="0" applyFont="1" applyProtection="1"/>
    <xf numFmtId="0" fontId="0" fillId="0" borderId="0" xfId="0" applyFont="1" applyAlignment="1" applyProtection="1">
      <alignment vertical="top"/>
    </xf>
    <xf numFmtId="0" fontId="13" fillId="0" borderId="0" xfId="0" applyFont="1" applyFill="1" applyBorder="1" applyAlignment="1" applyProtection="1">
      <alignment horizontal="left"/>
    </xf>
    <xf numFmtId="0" fontId="7" fillId="0" borderId="0" xfId="0" applyFont="1" applyFill="1" applyBorder="1" applyAlignment="1" applyProtection="1">
      <alignment horizontal="right"/>
    </xf>
    <xf numFmtId="0" fontId="8" fillId="0" borderId="0" xfId="0" applyFont="1" applyFill="1" applyBorder="1" applyAlignment="1" applyProtection="1">
      <alignment horizontal="right"/>
    </xf>
    <xf numFmtId="0" fontId="10" fillId="0" borderId="0" xfId="0" applyFont="1" applyFill="1" applyAlignment="1">
      <alignment vertical="center"/>
    </xf>
    <xf numFmtId="0" fontId="10" fillId="0" borderId="0" xfId="0" applyFont="1" applyFill="1" applyBorder="1"/>
    <xf numFmtId="0" fontId="31" fillId="0" borderId="0" xfId="0" applyFont="1" applyFill="1" applyBorder="1" applyProtection="1"/>
    <xf numFmtId="0" fontId="3" fillId="0" borderId="0" xfId="0" applyFont="1" applyFill="1" applyBorder="1" applyAlignment="1" applyProtection="1">
      <alignment wrapText="1"/>
    </xf>
    <xf numFmtId="0" fontId="31" fillId="0" borderId="0" xfId="0" applyFont="1" applyFill="1" applyProtection="1"/>
    <xf numFmtId="0" fontId="3" fillId="0" borderId="0" xfId="0" applyFont="1" applyFill="1" applyProtection="1"/>
    <xf numFmtId="0" fontId="10" fillId="0" borderId="0" xfId="0" applyFont="1" applyFill="1" applyProtection="1"/>
    <xf numFmtId="0" fontId="10" fillId="0" borderId="0" xfId="0" applyFont="1" applyFill="1" applyBorder="1" applyProtection="1"/>
    <xf numFmtId="0" fontId="33" fillId="0" borderId="0" xfId="0" applyFont="1" applyFill="1" applyBorder="1" applyAlignment="1" applyProtection="1">
      <alignment vertical="center"/>
    </xf>
    <xf numFmtId="0" fontId="33" fillId="0" borderId="0" xfId="0" applyFont="1" applyFill="1" applyAlignment="1" applyProtection="1">
      <alignment vertical="center"/>
    </xf>
    <xf numFmtId="0" fontId="34" fillId="0" borderId="0" xfId="0" applyFont="1" applyFill="1" applyBorder="1" applyAlignment="1" applyProtection="1">
      <alignment horizontal="left" vertical="center"/>
    </xf>
    <xf numFmtId="0" fontId="32" fillId="0" borderId="0" xfId="0" applyFont="1" applyFill="1" applyAlignment="1" applyProtection="1">
      <alignment horizontal="right" vertical="center"/>
    </xf>
    <xf numFmtId="2" fontId="31" fillId="0" borderId="0" xfId="0" applyNumberFormat="1" applyFont="1" applyFill="1" applyProtection="1"/>
    <xf numFmtId="0" fontId="32" fillId="0" borderId="0" xfId="0" applyFont="1" applyFill="1" applyBorder="1" applyAlignment="1" applyProtection="1">
      <alignment horizontal="center" wrapText="1"/>
    </xf>
    <xf numFmtId="0" fontId="31" fillId="0" borderId="0" xfId="0" applyFont="1" applyFill="1" applyAlignment="1" applyProtection="1">
      <alignment wrapText="1"/>
    </xf>
    <xf numFmtId="0" fontId="3" fillId="0" borderId="0" xfId="0" applyFont="1" applyFill="1" applyAlignment="1" applyProtection="1">
      <alignment wrapText="1"/>
    </xf>
    <xf numFmtId="0" fontId="5" fillId="0" borderId="0" xfId="0" applyFont="1" applyFill="1" applyAlignment="1" applyProtection="1">
      <alignment wrapText="1"/>
    </xf>
    <xf numFmtId="0" fontId="31" fillId="0" borderId="0" xfId="0" applyFont="1" applyFill="1" applyBorder="1" applyAlignment="1" applyProtection="1">
      <alignment horizontal="center"/>
    </xf>
    <xf numFmtId="0" fontId="31" fillId="0" borderId="0" xfId="0" applyFont="1" applyFill="1" applyAlignment="1" applyProtection="1">
      <alignment horizontal="center"/>
    </xf>
    <xf numFmtId="165" fontId="31" fillId="0" borderId="0" xfId="0" applyNumberFormat="1" applyFont="1" applyFill="1" applyAlignment="1" applyProtection="1">
      <alignment horizontal="center"/>
    </xf>
    <xf numFmtId="166" fontId="31" fillId="0" borderId="0" xfId="0" applyNumberFormat="1" applyFont="1" applyFill="1" applyAlignment="1" applyProtection="1">
      <alignment horizontal="center"/>
    </xf>
    <xf numFmtId="0" fontId="31" fillId="0" borderId="0" xfId="0" applyFont="1" applyFill="1" applyBorder="1" applyAlignment="1" applyProtection="1">
      <alignment wrapText="1"/>
    </xf>
    <xf numFmtId="0" fontId="10" fillId="0" borderId="0" xfId="0" applyFont="1" applyFill="1" applyBorder="1" applyAlignment="1" applyProtection="1">
      <alignment wrapText="1"/>
    </xf>
    <xf numFmtId="0" fontId="12" fillId="0" borderId="0" xfId="0" applyFont="1" applyFill="1" applyBorder="1" applyAlignment="1" applyProtection="1">
      <alignment wrapText="1"/>
    </xf>
    <xf numFmtId="2" fontId="31" fillId="0" borderId="0" xfId="0" applyNumberFormat="1" applyFont="1" applyFill="1" applyAlignment="1" applyProtection="1">
      <alignment horizontal="center"/>
    </xf>
    <xf numFmtId="2" fontId="10" fillId="0" borderId="0" xfId="0" applyNumberFormat="1" applyFont="1" applyFill="1" applyBorder="1" applyAlignment="1" applyProtection="1">
      <alignment horizontal="right" vertical="center"/>
    </xf>
    <xf numFmtId="168" fontId="15" fillId="0" borderId="0" xfId="0" applyNumberFormat="1" applyFont="1" applyFill="1" applyBorder="1" applyAlignment="1" applyProtection="1">
      <alignment horizontal="right" vertical="center"/>
    </xf>
    <xf numFmtId="0" fontId="26" fillId="4" borderId="0" xfId="0" applyFont="1" applyFill="1" applyAlignment="1" applyProtection="1">
      <alignment vertical="center" wrapText="1"/>
    </xf>
    <xf numFmtId="2" fontId="10" fillId="5" borderId="13" xfId="0" applyNumberFormat="1" applyFont="1" applyFill="1" applyBorder="1" applyAlignment="1" applyProtection="1">
      <alignment horizontal="left" vertical="center" wrapText="1"/>
      <protection locked="0"/>
    </xf>
    <xf numFmtId="167" fontId="10" fillId="5" borderId="17" xfId="0" applyNumberFormat="1" applyFont="1" applyFill="1" applyBorder="1" applyAlignment="1" applyProtection="1">
      <alignment horizontal="center" vertical="center" wrapText="1"/>
      <protection locked="0"/>
    </xf>
    <xf numFmtId="167" fontId="10" fillId="5" borderId="11" xfId="0" applyNumberFormat="1" applyFont="1" applyFill="1" applyBorder="1" applyAlignment="1" applyProtection="1">
      <alignment horizontal="center" vertical="center" wrapText="1"/>
      <protection locked="0"/>
    </xf>
    <xf numFmtId="0" fontId="10" fillId="5" borderId="19" xfId="0" applyFont="1" applyFill="1" applyBorder="1" applyAlignment="1" applyProtection="1">
      <alignment horizontal="left" vertical="center" wrapText="1"/>
      <protection locked="0"/>
    </xf>
    <xf numFmtId="0" fontId="10" fillId="5" borderId="14" xfId="0" applyFont="1" applyFill="1" applyBorder="1" applyAlignment="1" applyProtection="1">
      <alignment vertical="center" wrapText="1"/>
      <protection locked="0"/>
    </xf>
    <xf numFmtId="167" fontId="10" fillId="5" borderId="4" xfId="0" applyNumberFormat="1" applyFont="1" applyFill="1" applyBorder="1" applyAlignment="1" applyProtection="1">
      <alignment horizontal="center" vertical="center" wrapText="1"/>
      <protection locked="0"/>
    </xf>
    <xf numFmtId="167" fontId="10" fillId="5" borderId="15" xfId="0" applyNumberFormat="1" applyFont="1" applyFill="1" applyBorder="1" applyAlignment="1" applyProtection="1">
      <alignment horizontal="center" vertical="center" wrapText="1"/>
      <protection locked="0"/>
    </xf>
    <xf numFmtId="2" fontId="10" fillId="5" borderId="18" xfId="0" applyNumberFormat="1" applyFont="1" applyFill="1" applyBorder="1" applyAlignment="1" applyProtection="1">
      <alignment horizontal="left" vertical="center" wrapText="1"/>
      <protection locked="0"/>
    </xf>
    <xf numFmtId="169" fontId="6" fillId="5" borderId="4" xfId="0" applyNumberFormat="1" applyFont="1" applyFill="1" applyBorder="1" applyAlignment="1" applyProtection="1">
      <alignment horizontal="center"/>
      <protection locked="0"/>
    </xf>
    <xf numFmtId="169" fontId="6" fillId="5" borderId="4" xfId="1" applyNumberFormat="1" applyFont="1" applyFill="1" applyBorder="1" applyAlignment="1" applyProtection="1">
      <alignment horizontal="center"/>
      <protection locked="0"/>
    </xf>
    <xf numFmtId="0" fontId="6" fillId="5" borderId="4" xfId="0" applyFont="1" applyFill="1" applyBorder="1" applyAlignment="1" applyProtection="1">
      <alignment horizontal="center" vertical="center"/>
      <protection locked="0"/>
    </xf>
    <xf numFmtId="0" fontId="7" fillId="5" borderId="1" xfId="0" applyFont="1" applyFill="1" applyBorder="1" applyAlignment="1" applyProtection="1">
      <alignment horizontal="left" vertical="center" wrapText="1" indent="1"/>
      <protection locked="0"/>
    </xf>
    <xf numFmtId="167" fontId="7" fillId="5" borderId="1" xfId="0" applyNumberFormat="1" applyFont="1" applyFill="1" applyBorder="1" applyAlignment="1" applyProtection="1">
      <alignment horizontal="left" vertical="center" wrapText="1" indent="1"/>
      <protection locked="0"/>
    </xf>
    <xf numFmtId="0" fontId="6" fillId="5" borderId="1" xfId="0" applyFont="1" applyFill="1" applyBorder="1" applyAlignment="1" applyProtection="1">
      <alignment horizontal="left" vertical="center" wrapText="1" indent="1"/>
      <protection locked="0"/>
    </xf>
    <xf numFmtId="0" fontId="12" fillId="3" borderId="0" xfId="0" applyFont="1" applyFill="1" applyAlignment="1">
      <alignment horizontal="left" vertical="center" wrapText="1"/>
    </xf>
    <xf numFmtId="0" fontId="14" fillId="0" borderId="0" xfId="0" applyFont="1" applyAlignment="1" applyProtection="1">
      <alignment horizontal="right" vertical="center"/>
    </xf>
    <xf numFmtId="49" fontId="12" fillId="3" borderId="5" xfId="0" applyNumberFormat="1" applyFont="1" applyFill="1" applyBorder="1" applyAlignment="1" applyProtection="1">
      <alignment horizontal="right" vertical="center"/>
    </xf>
    <xf numFmtId="0" fontId="27" fillId="0" borderId="0" xfId="0" applyFont="1" applyBorder="1" applyAlignment="1" applyProtection="1">
      <alignment horizontal="right" vertical="top"/>
    </xf>
    <xf numFmtId="2" fontId="6" fillId="0" borderId="4" xfId="0" applyNumberFormat="1" applyFont="1" applyFill="1" applyBorder="1" applyAlignment="1" applyProtection="1">
      <alignment horizontal="center"/>
    </xf>
    <xf numFmtId="0" fontId="38" fillId="3" borderId="0" xfId="0" applyFont="1" applyFill="1" applyAlignment="1">
      <alignment horizontal="left" vertical="center" wrapText="1"/>
    </xf>
    <xf numFmtId="0" fontId="23" fillId="0" borderId="32" xfId="0" applyFont="1" applyFill="1" applyBorder="1" applyAlignment="1" applyProtection="1">
      <alignment vertical="center" wrapText="1"/>
    </xf>
    <xf numFmtId="4" fontId="6" fillId="5" borderId="35" xfId="0" applyNumberFormat="1" applyFont="1" applyFill="1" applyBorder="1" applyAlignment="1" applyProtection="1">
      <alignment horizontal="right" vertical="center" wrapText="1"/>
      <protection locked="0"/>
    </xf>
    <xf numFmtId="4" fontId="6" fillId="5" borderId="36" xfId="0" applyNumberFormat="1" applyFont="1" applyFill="1" applyBorder="1" applyAlignment="1" applyProtection="1">
      <alignment horizontal="right" vertical="center" wrapText="1"/>
      <protection locked="0"/>
    </xf>
    <xf numFmtId="4" fontId="6" fillId="5" borderId="37" xfId="0" applyNumberFormat="1" applyFont="1" applyFill="1" applyBorder="1" applyAlignment="1" applyProtection="1">
      <alignment horizontal="right" vertical="center" wrapText="1"/>
      <protection locked="0"/>
    </xf>
    <xf numFmtId="2" fontId="10" fillId="5" borderId="17" xfId="0" applyNumberFormat="1" applyFont="1" applyFill="1" applyBorder="1" applyAlignment="1" applyProtection="1">
      <alignment vertical="center" wrapText="1"/>
      <protection locked="0"/>
    </xf>
    <xf numFmtId="2" fontId="10" fillId="5" borderId="4" xfId="0" applyNumberFormat="1" applyFont="1" applyFill="1" applyBorder="1" applyAlignment="1" applyProtection="1">
      <alignment vertical="center" wrapText="1"/>
      <protection locked="0"/>
    </xf>
    <xf numFmtId="171" fontId="10" fillId="5" borderId="11" xfId="0" applyNumberFormat="1" applyFont="1" applyFill="1" applyBorder="1" applyAlignment="1" applyProtection="1">
      <alignment horizontal="right" vertical="center"/>
    </xf>
    <xf numFmtId="171" fontId="10" fillId="5" borderId="15" xfId="0" applyNumberFormat="1" applyFont="1" applyFill="1" applyBorder="1" applyAlignment="1" applyProtection="1">
      <alignment horizontal="right" vertical="center"/>
    </xf>
    <xf numFmtId="171" fontId="10" fillId="5" borderId="5" xfId="0" applyNumberFormat="1" applyFont="1" applyFill="1" applyBorder="1" applyAlignment="1" applyProtection="1">
      <alignment horizontal="right" vertical="center"/>
    </xf>
    <xf numFmtId="2" fontId="39" fillId="6" borderId="17" xfId="0" applyNumberFormat="1" applyFont="1" applyFill="1" applyBorder="1" applyAlignment="1" applyProtection="1">
      <alignment vertical="center" wrapText="1"/>
    </xf>
    <xf numFmtId="171" fontId="39" fillId="6" borderId="11" xfId="0" applyNumberFormat="1" applyFont="1" applyFill="1" applyBorder="1" applyAlignment="1" applyProtection="1">
      <alignment horizontal="right" vertical="center"/>
    </xf>
    <xf numFmtId="2" fontId="39" fillId="6" borderId="39" xfId="0" applyNumberFormat="1" applyFont="1" applyFill="1" applyBorder="1" applyAlignment="1" applyProtection="1">
      <alignment vertical="center" wrapText="1"/>
    </xf>
    <xf numFmtId="171" fontId="39" fillId="6" borderId="40" xfId="0" applyNumberFormat="1" applyFont="1" applyFill="1" applyBorder="1" applyAlignment="1" applyProtection="1">
      <alignment horizontal="right" vertical="center"/>
    </xf>
    <xf numFmtId="0" fontId="10" fillId="0" borderId="22" xfId="0" applyFont="1" applyFill="1" applyBorder="1" applyAlignment="1" applyProtection="1">
      <alignment horizontal="left" vertical="center"/>
    </xf>
    <xf numFmtId="0" fontId="10" fillId="0" borderId="20" xfId="0" applyFont="1" applyFill="1" applyBorder="1" applyAlignment="1" applyProtection="1">
      <alignment horizontal="left" vertical="center"/>
    </xf>
    <xf numFmtId="14" fontId="10" fillId="5" borderId="15" xfId="0" applyNumberFormat="1" applyFont="1" applyFill="1" applyBorder="1" applyAlignment="1" applyProtection="1">
      <alignment horizontal="left" vertical="center" wrapText="1"/>
      <protection locked="0"/>
    </xf>
    <xf numFmtId="14" fontId="10" fillId="5" borderId="14" xfId="0" applyNumberFormat="1" applyFont="1" applyFill="1" applyBorder="1" applyAlignment="1" applyProtection="1">
      <alignment horizontal="left" vertical="center" wrapText="1"/>
      <protection locked="0"/>
    </xf>
    <xf numFmtId="2" fontId="10" fillId="5" borderId="15" xfId="0" applyNumberFormat="1" applyFont="1" applyFill="1" applyBorder="1" applyAlignment="1" applyProtection="1">
      <alignment horizontal="center" vertical="center" wrapText="1"/>
      <protection locked="0"/>
    </xf>
    <xf numFmtId="2" fontId="10" fillId="5" borderId="16" xfId="0" applyNumberFormat="1" applyFont="1" applyFill="1" applyBorder="1" applyAlignment="1" applyProtection="1">
      <alignment horizontal="center" vertical="center" wrapText="1"/>
      <protection locked="0"/>
    </xf>
    <xf numFmtId="0" fontId="23" fillId="0" borderId="32"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6" fillId="4" borderId="0" xfId="0" applyFont="1" applyFill="1" applyAlignment="1" applyProtection="1">
      <alignment horizontal="center" vertical="center" wrapText="1"/>
    </xf>
    <xf numFmtId="0" fontId="26" fillId="4" borderId="0" xfId="0" applyFont="1" applyFill="1" applyAlignment="1" applyProtection="1">
      <alignment horizontal="center" vertical="center"/>
    </xf>
    <xf numFmtId="0" fontId="2" fillId="0" borderId="0" xfId="0" applyFont="1" applyFill="1" applyAlignment="1" applyProtection="1">
      <alignment horizontal="center"/>
    </xf>
    <xf numFmtId="0" fontId="4" fillId="5" borderId="16" xfId="0" applyFont="1" applyFill="1" applyBorder="1" applyAlignment="1" applyProtection="1">
      <alignment horizontal="left" vertical="center" indent="1"/>
      <protection locked="0"/>
    </xf>
    <xf numFmtId="0" fontId="4" fillId="5" borderId="12" xfId="0" applyFont="1" applyFill="1" applyBorder="1" applyAlignment="1" applyProtection="1">
      <alignment horizontal="left" vertical="center" indent="1"/>
      <protection locked="0"/>
    </xf>
    <xf numFmtId="0" fontId="18" fillId="0" borderId="0" xfId="0" applyFont="1" applyFill="1" applyAlignment="1" applyProtection="1">
      <alignment horizontal="center" vertical="center"/>
    </xf>
    <xf numFmtId="0" fontId="19" fillId="5" borderId="16" xfId="0" applyFont="1" applyFill="1" applyBorder="1" applyAlignment="1" applyProtection="1">
      <alignment horizontal="left" vertical="center" indent="1"/>
      <protection locked="0"/>
    </xf>
    <xf numFmtId="0" fontId="7" fillId="0" borderId="0" xfId="0" applyFont="1" applyAlignment="1" applyProtection="1">
      <alignment horizontal="right" vertical="center"/>
    </xf>
    <xf numFmtId="0" fontId="7" fillId="0" borderId="0" xfId="0" applyFont="1" applyBorder="1" applyAlignment="1" applyProtection="1">
      <alignment horizontal="right" vertical="center"/>
    </xf>
    <xf numFmtId="0" fontId="10" fillId="0" borderId="20" xfId="0" applyFont="1" applyFill="1" applyBorder="1" applyAlignment="1" applyProtection="1">
      <alignment vertical="center"/>
    </xf>
    <xf numFmtId="0" fontId="10" fillId="0" borderId="21" xfId="0" applyFont="1" applyFill="1" applyBorder="1" applyAlignment="1" applyProtection="1">
      <alignment vertical="center"/>
    </xf>
    <xf numFmtId="0" fontId="20" fillId="5" borderId="16" xfId="2" applyFont="1" applyFill="1" applyBorder="1" applyAlignment="1" applyProtection="1">
      <alignment horizontal="left" vertical="center" indent="1"/>
      <protection locked="0"/>
    </xf>
    <xf numFmtId="0" fontId="21" fillId="5" borderId="16" xfId="0" applyFont="1" applyFill="1" applyBorder="1" applyAlignment="1" applyProtection="1">
      <alignment horizontal="left" vertical="center" indent="1"/>
      <protection locked="0"/>
    </xf>
    <xf numFmtId="0" fontId="23" fillId="0" borderId="9" xfId="0" applyFont="1" applyFill="1" applyBorder="1" applyAlignment="1" applyProtection="1">
      <alignment horizontal="center" vertical="center"/>
    </xf>
    <xf numFmtId="0" fontId="23" fillId="0" borderId="24" xfId="0" applyFont="1" applyFill="1" applyBorder="1" applyAlignment="1" applyProtection="1">
      <alignment horizontal="center" vertical="center"/>
    </xf>
    <xf numFmtId="0" fontId="23" fillId="0" borderId="8" xfId="0" applyFont="1" applyFill="1" applyBorder="1" applyAlignment="1" applyProtection="1">
      <alignment horizontal="center" vertical="center"/>
    </xf>
    <xf numFmtId="49" fontId="4" fillId="5" borderId="12" xfId="0" applyNumberFormat="1" applyFont="1" applyFill="1" applyBorder="1" applyAlignment="1" applyProtection="1">
      <alignment horizontal="left" vertical="center" indent="1"/>
      <protection locked="0"/>
    </xf>
    <xf numFmtId="2" fontId="10" fillId="3" borderId="5" xfId="0" applyNumberFormat="1" applyFont="1" applyFill="1" applyBorder="1" applyAlignment="1" applyProtection="1">
      <alignment horizontal="right" vertical="center"/>
    </xf>
    <xf numFmtId="2" fontId="10" fillId="3" borderId="6" xfId="0" applyNumberFormat="1" applyFont="1" applyFill="1" applyBorder="1" applyAlignment="1" applyProtection="1">
      <alignment horizontal="right" vertical="center"/>
    </xf>
    <xf numFmtId="2" fontId="10" fillId="3" borderId="8" xfId="0" applyNumberFormat="1" applyFont="1" applyFill="1" applyBorder="1" applyAlignment="1" applyProtection="1">
      <alignment horizontal="right" vertical="center"/>
    </xf>
    <xf numFmtId="2" fontId="10" fillId="3" borderId="0" xfId="0" applyNumberFormat="1" applyFont="1" applyFill="1" applyBorder="1" applyAlignment="1" applyProtection="1">
      <alignment horizontal="right" vertical="center"/>
    </xf>
    <xf numFmtId="2" fontId="10" fillId="3" borderId="11" xfId="0" applyNumberFormat="1" applyFont="1" applyFill="1" applyBorder="1" applyAlignment="1" applyProtection="1">
      <alignment horizontal="right" vertical="center"/>
    </xf>
    <xf numFmtId="2" fontId="10" fillId="3" borderId="12" xfId="0" applyNumberFormat="1" applyFont="1" applyFill="1" applyBorder="1" applyAlignment="1" applyProtection="1">
      <alignment horizontal="right" vertical="center"/>
    </xf>
    <xf numFmtId="0" fontId="10" fillId="5" borderId="30" xfId="0" applyFont="1" applyFill="1" applyBorder="1" applyAlignment="1" applyProtection="1">
      <alignment horizontal="center" vertical="center" wrapText="1"/>
      <protection locked="0"/>
    </xf>
    <xf numFmtId="0" fontId="10" fillId="5" borderId="34" xfId="0" applyFont="1" applyFill="1" applyBorder="1" applyAlignment="1" applyProtection="1">
      <alignment horizontal="center" vertical="center" wrapText="1"/>
      <protection locked="0"/>
    </xf>
    <xf numFmtId="0" fontId="39" fillId="6" borderId="13" xfId="0" applyFont="1" applyFill="1" applyBorder="1" applyAlignment="1" applyProtection="1">
      <alignment vertical="center" wrapText="1"/>
    </xf>
    <xf numFmtId="0" fontId="39" fillId="6" borderId="17" xfId="0" applyFont="1" applyFill="1" applyBorder="1" applyAlignment="1" applyProtection="1">
      <alignment vertical="center" wrapText="1"/>
    </xf>
    <xf numFmtId="0" fontId="39" fillId="6" borderId="38" xfId="0" applyFont="1" applyFill="1" applyBorder="1" applyAlignment="1" applyProtection="1">
      <alignment vertical="center" wrapText="1"/>
    </xf>
    <xf numFmtId="0" fontId="39" fillId="6" borderId="39" xfId="0" applyFont="1" applyFill="1" applyBorder="1" applyAlignment="1" applyProtection="1">
      <alignment vertical="center" wrapText="1"/>
    </xf>
    <xf numFmtId="0" fontId="10" fillId="5" borderId="13" xfId="0" applyFont="1" applyFill="1" applyBorder="1" applyAlignment="1" applyProtection="1">
      <alignment vertical="center" wrapText="1"/>
      <protection locked="0"/>
    </xf>
    <xf numFmtId="0" fontId="10" fillId="5" borderId="17" xfId="0" applyFont="1" applyFill="1" applyBorder="1" applyAlignment="1" applyProtection="1">
      <alignment vertical="center" wrapText="1"/>
      <protection locked="0"/>
    </xf>
    <xf numFmtId="14" fontId="39" fillId="6" borderId="30" xfId="0" applyNumberFormat="1" applyFont="1" applyFill="1" applyBorder="1" applyAlignment="1" applyProtection="1">
      <alignment horizontal="left" vertical="center" wrapText="1"/>
    </xf>
    <xf numFmtId="14" fontId="39" fillId="6" borderId="31" xfId="0" applyNumberFormat="1" applyFont="1" applyFill="1" applyBorder="1" applyAlignment="1" applyProtection="1">
      <alignment horizontal="left" vertical="center" wrapText="1"/>
    </xf>
    <xf numFmtId="14" fontId="39" fillId="6" borderId="40" xfId="0" applyNumberFormat="1" applyFont="1" applyFill="1" applyBorder="1" applyAlignment="1" applyProtection="1">
      <alignment horizontal="left" vertical="center" wrapText="1"/>
    </xf>
    <xf numFmtId="14" fontId="39" fillId="6" borderId="38" xfId="0" applyNumberFormat="1" applyFont="1" applyFill="1" applyBorder="1" applyAlignment="1" applyProtection="1">
      <alignment horizontal="left" vertical="center" wrapText="1"/>
    </xf>
    <xf numFmtId="14" fontId="10" fillId="5" borderId="11" xfId="0" applyNumberFormat="1" applyFont="1" applyFill="1" applyBorder="1" applyAlignment="1" applyProtection="1">
      <alignment horizontal="left" vertical="center" wrapText="1"/>
      <protection locked="0"/>
    </xf>
    <xf numFmtId="14" fontId="10" fillId="5" borderId="13" xfId="0" applyNumberFormat="1" applyFont="1" applyFill="1" applyBorder="1" applyAlignment="1" applyProtection="1">
      <alignment horizontal="left" vertical="center" wrapText="1"/>
      <protection locked="0"/>
    </xf>
    <xf numFmtId="0" fontId="8" fillId="0" borderId="0" xfId="0" applyFont="1" applyBorder="1" applyAlignment="1" applyProtection="1">
      <alignment horizontal="right" vertical="center"/>
    </xf>
    <xf numFmtId="0" fontId="18" fillId="0" borderId="0" xfId="0" applyFont="1" applyFill="1" applyBorder="1" applyAlignment="1" applyProtection="1">
      <alignment horizontal="left" vertical="center" wrapText="1"/>
    </xf>
    <xf numFmtId="14" fontId="4" fillId="5" borderId="16" xfId="0" applyNumberFormat="1" applyFont="1" applyFill="1" applyBorder="1" applyAlignment="1" applyProtection="1">
      <alignment horizontal="left" vertical="center" indent="1"/>
      <protection locked="0"/>
    </xf>
    <xf numFmtId="2" fontId="7" fillId="0" borderId="6" xfId="0" applyNumberFormat="1" applyFont="1" applyBorder="1" applyAlignment="1" applyProtection="1">
      <alignment horizontal="right" vertical="center"/>
    </xf>
    <xf numFmtId="0" fontId="10" fillId="5" borderId="14" xfId="0" applyFont="1" applyFill="1" applyBorder="1" applyAlignment="1" applyProtection="1">
      <alignment vertical="center" wrapText="1"/>
      <protection locked="0"/>
    </xf>
    <xf numFmtId="0" fontId="10" fillId="5" borderId="4" xfId="0" applyFont="1" applyFill="1" applyBorder="1" applyAlignment="1" applyProtection="1">
      <alignment vertical="center" wrapText="1"/>
      <protection locked="0"/>
    </xf>
    <xf numFmtId="0" fontId="25" fillId="3" borderId="6" xfId="0" applyFont="1" applyFill="1" applyBorder="1" applyAlignment="1" applyProtection="1">
      <alignment horizontal="left" vertical="center"/>
    </xf>
    <xf numFmtId="0" fontId="22" fillId="3" borderId="6" xfId="0" applyFont="1" applyFill="1" applyBorder="1" applyAlignment="1" applyProtection="1">
      <alignment horizontal="left" vertical="center"/>
    </xf>
    <xf numFmtId="0" fontId="22" fillId="3" borderId="7" xfId="0" applyFont="1" applyFill="1" applyBorder="1" applyAlignment="1" applyProtection="1">
      <alignment horizontal="left" vertical="center"/>
    </xf>
    <xf numFmtId="0" fontId="28" fillId="0" borderId="0" xfId="0" applyFont="1" applyBorder="1" applyAlignment="1" applyProtection="1">
      <alignment horizontal="left" vertical="center"/>
    </xf>
    <xf numFmtId="0" fontId="14" fillId="0" borderId="0" xfId="0" applyFont="1" applyBorder="1" applyAlignment="1" applyProtection="1">
      <alignment horizontal="left" vertical="top" wrapText="1"/>
    </xf>
    <xf numFmtId="0" fontId="19" fillId="0" borderId="3" xfId="0" applyFont="1" applyBorder="1" applyAlignment="1" applyProtection="1">
      <alignment horizontal="left"/>
      <protection locked="0"/>
    </xf>
    <xf numFmtId="0" fontId="3" fillId="3" borderId="0" xfId="0" applyFont="1" applyFill="1" applyBorder="1" applyAlignment="1" applyProtection="1">
      <alignment horizontal="right" vertical="center"/>
    </xf>
    <xf numFmtId="0" fontId="6" fillId="0" borderId="0" xfId="0" applyFont="1" applyAlignment="1" applyProtection="1">
      <alignment horizontal="left" vertical="top" wrapText="1"/>
    </xf>
    <xf numFmtId="0" fontId="13" fillId="0" borderId="0" xfId="0" applyFont="1" applyFill="1" applyBorder="1" applyAlignment="1" applyProtection="1">
      <alignment horizontal="left"/>
    </xf>
    <xf numFmtId="0" fontId="7" fillId="0" borderId="0" xfId="0" applyFont="1" applyFill="1" applyBorder="1" applyAlignment="1" applyProtection="1">
      <alignment horizontal="right"/>
    </xf>
    <xf numFmtId="0" fontId="8" fillId="0" borderId="0" xfId="0" applyFont="1" applyFill="1" applyBorder="1" applyAlignment="1" applyProtection="1">
      <alignment horizontal="right"/>
    </xf>
    <xf numFmtId="167" fontId="4" fillId="0" borderId="16" xfId="0" applyNumberFormat="1" applyFont="1" applyFill="1" applyBorder="1" applyAlignment="1">
      <alignment horizontal="left" vertical="center" indent="1"/>
    </xf>
    <xf numFmtId="0" fontId="4" fillId="0" borderId="12" xfId="0" applyFont="1" applyFill="1" applyBorder="1" applyAlignment="1">
      <alignment horizontal="left" vertical="center" indent="1"/>
    </xf>
    <xf numFmtId="0" fontId="4" fillId="0" borderId="16" xfId="0" applyFont="1" applyFill="1" applyBorder="1" applyAlignment="1">
      <alignment horizontal="left" vertical="center" indent="1"/>
    </xf>
    <xf numFmtId="49" fontId="4" fillId="0" borderId="16" xfId="0" applyNumberFormat="1" applyFont="1" applyFill="1" applyBorder="1" applyAlignment="1">
      <alignment horizontal="left" vertical="center" indent="1"/>
    </xf>
    <xf numFmtId="0" fontId="12" fillId="3" borderId="29" xfId="0" applyFont="1" applyFill="1" applyBorder="1" applyAlignment="1">
      <alignment horizontal="left" vertical="center" wrapText="1"/>
    </xf>
    <xf numFmtId="0" fontId="6" fillId="5" borderId="26" xfId="0" applyFont="1" applyFill="1" applyBorder="1" applyAlignment="1" applyProtection="1">
      <alignment horizontal="left" vertical="center" wrapText="1"/>
      <protection locked="0"/>
    </xf>
    <xf numFmtId="0" fontId="6" fillId="5" borderId="27" xfId="0" applyFont="1" applyFill="1" applyBorder="1" applyAlignment="1" applyProtection="1">
      <alignment horizontal="left" vertical="center" wrapText="1"/>
      <protection locked="0"/>
    </xf>
    <xf numFmtId="0" fontId="6" fillId="5" borderId="28" xfId="0" applyFont="1" applyFill="1" applyBorder="1" applyAlignment="1" applyProtection="1">
      <alignment horizontal="left" vertical="center" wrapText="1"/>
      <protection locked="0"/>
    </xf>
    <xf numFmtId="0" fontId="12" fillId="3" borderId="0" xfId="0" applyFont="1" applyFill="1" applyAlignment="1">
      <alignment horizontal="left" vertical="center" wrapText="1"/>
    </xf>
    <xf numFmtId="170" fontId="6" fillId="5" borderId="26" xfId="0" applyNumberFormat="1" applyFont="1" applyFill="1" applyBorder="1" applyAlignment="1" applyProtection="1">
      <alignment horizontal="left" vertical="center" wrapText="1"/>
      <protection locked="0"/>
    </xf>
    <xf numFmtId="170" fontId="6" fillId="5" borderId="27" xfId="0" applyNumberFormat="1" applyFont="1" applyFill="1" applyBorder="1" applyAlignment="1" applyProtection="1">
      <alignment horizontal="left" vertical="center" wrapText="1"/>
      <protection locked="0"/>
    </xf>
    <xf numFmtId="170" fontId="6" fillId="5" borderId="28" xfId="0" applyNumberFormat="1" applyFont="1" applyFill="1" applyBorder="1" applyAlignment="1" applyProtection="1">
      <alignment horizontal="left" vertical="center" wrapText="1"/>
      <protection locked="0"/>
    </xf>
    <xf numFmtId="14" fontId="7" fillId="0" borderId="16" xfId="0" applyNumberFormat="1" applyFont="1" applyFill="1" applyBorder="1" applyAlignment="1">
      <alignment horizontal="left" vertical="center"/>
    </xf>
    <xf numFmtId="0" fontId="26" fillId="3" borderId="0" xfId="0" applyFont="1" applyFill="1" applyAlignment="1" applyProtection="1">
      <alignment horizontal="center" vertical="center" wrapText="1"/>
    </xf>
    <xf numFmtId="0" fontId="7" fillId="3" borderId="0" xfId="0" applyFont="1" applyFill="1" applyBorder="1" applyAlignment="1">
      <alignment horizontal="center" vertical="center"/>
    </xf>
    <xf numFmtId="0" fontId="7" fillId="0" borderId="12" xfId="0" applyFont="1" applyFill="1" applyBorder="1" applyAlignment="1">
      <alignment horizontal="left" vertical="center"/>
    </xf>
    <xf numFmtId="49" fontId="7" fillId="0" borderId="16" xfId="0" applyNumberFormat="1" applyFont="1" applyFill="1" applyBorder="1" applyAlignment="1">
      <alignment horizontal="left" vertical="center"/>
    </xf>
    <xf numFmtId="0" fontId="10" fillId="0" borderId="23"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10" fillId="0" borderId="33"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ACFF5"/>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6</xdr:col>
      <xdr:colOff>681567</xdr:colOff>
      <xdr:row>0</xdr:row>
      <xdr:rowOff>95251</xdr:rowOff>
    </xdr:from>
    <xdr:to>
      <xdr:col>7</xdr:col>
      <xdr:colOff>650542</xdr:colOff>
      <xdr:row>0</xdr:row>
      <xdr:rowOff>782851</xdr:rowOff>
    </xdr:to>
    <xdr:pic>
      <xdr:nvPicPr>
        <xdr:cNvPr id="3" name="Grafik 2" descr="WappenLKKS300dpi400LS Kopie"/>
        <xdr:cNvPicPr>
          <a:picLocks noChangeArrowheads="1"/>
        </xdr:cNvPicPr>
      </xdr:nvPicPr>
      <xdr:blipFill>
        <a:blip xmlns:r="http://schemas.openxmlformats.org/officeDocument/2006/relationships" r:embed="rId1" cstate="print">
          <a:lum contrast="8000"/>
          <a:extLst>
            <a:ext uri="{28A0092B-C50C-407E-A947-70E740481C1C}">
              <a14:useLocalDpi xmlns:a14="http://schemas.microsoft.com/office/drawing/2010/main" val="0"/>
            </a:ext>
          </a:extLst>
        </a:blip>
        <a:srcRect/>
        <a:stretch>
          <a:fillRect/>
        </a:stretch>
      </xdr:blipFill>
      <xdr:spPr bwMode="auto">
        <a:xfrm>
          <a:off x="5666317" y="95251"/>
          <a:ext cx="651600" cy="68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733425</xdr:colOff>
      <xdr:row>0</xdr:row>
      <xdr:rowOff>123825</xdr:rowOff>
    </xdr:from>
    <xdr:to>
      <xdr:col>5</xdr:col>
      <xdr:colOff>581025</xdr:colOff>
      <xdr:row>0</xdr:row>
      <xdr:rowOff>809625</xdr:rowOff>
    </xdr:to>
    <xdr:pic>
      <xdr:nvPicPr>
        <xdr:cNvPr id="4" name="Grafik 3" descr="WappenLKKS300dpi400LS Kopie"/>
        <xdr:cNvPicPr>
          <a:picLocks noChangeAspect="1" noChangeArrowheads="1"/>
        </xdr:cNvPicPr>
      </xdr:nvPicPr>
      <xdr:blipFill>
        <a:blip xmlns:r="http://schemas.openxmlformats.org/officeDocument/2006/relationships" r:embed="rId1" cstate="print">
          <a:lum contrast="8000"/>
          <a:extLst>
            <a:ext uri="{28A0092B-C50C-407E-A947-70E740481C1C}">
              <a14:useLocalDpi xmlns:a14="http://schemas.microsoft.com/office/drawing/2010/main" val="0"/>
            </a:ext>
          </a:extLst>
        </a:blip>
        <a:srcRect/>
        <a:stretch>
          <a:fillRect/>
        </a:stretch>
      </xdr:blipFill>
      <xdr:spPr bwMode="auto">
        <a:xfrm>
          <a:off x="5029200" y="123825"/>
          <a:ext cx="6667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2257426</xdr:colOff>
      <xdr:row>0</xdr:row>
      <xdr:rowOff>152400</xdr:rowOff>
    </xdr:from>
    <xdr:to>
      <xdr:col>3</xdr:col>
      <xdr:colOff>2923426</xdr:colOff>
      <xdr:row>0</xdr:row>
      <xdr:rowOff>840000</xdr:rowOff>
    </xdr:to>
    <xdr:pic>
      <xdr:nvPicPr>
        <xdr:cNvPr id="3" name="Grafik 2" descr="WappenLKKS300dpi400LS Kopie"/>
        <xdr:cNvPicPr>
          <a:picLocks noChangeAspect="1" noChangeArrowheads="1"/>
        </xdr:cNvPicPr>
      </xdr:nvPicPr>
      <xdr:blipFill>
        <a:blip xmlns:r="http://schemas.openxmlformats.org/officeDocument/2006/relationships" r:embed="rId1" cstate="print">
          <a:lum contrast="8000"/>
          <a:extLst>
            <a:ext uri="{28A0092B-C50C-407E-A947-70E740481C1C}">
              <a14:useLocalDpi xmlns:a14="http://schemas.microsoft.com/office/drawing/2010/main" val="0"/>
            </a:ext>
          </a:extLst>
        </a:blip>
        <a:srcRect/>
        <a:stretch>
          <a:fillRect/>
        </a:stretch>
      </xdr:blipFill>
      <xdr:spPr bwMode="auto">
        <a:xfrm>
          <a:off x="5591176" y="152400"/>
          <a:ext cx="666000" cy="68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638175</xdr:colOff>
      <xdr:row>0</xdr:row>
      <xdr:rowOff>209550</xdr:rowOff>
    </xdr:from>
    <xdr:to>
      <xdr:col>5</xdr:col>
      <xdr:colOff>1304925</xdr:colOff>
      <xdr:row>0</xdr:row>
      <xdr:rowOff>895350</xdr:rowOff>
    </xdr:to>
    <xdr:pic>
      <xdr:nvPicPr>
        <xdr:cNvPr id="4" name="Grafik 3" descr="WappenLKKS300dpi400LS Kopie"/>
        <xdr:cNvPicPr>
          <a:picLocks noChangeAspect="1" noChangeArrowheads="1"/>
        </xdr:cNvPicPr>
      </xdr:nvPicPr>
      <xdr:blipFill>
        <a:blip xmlns:r="http://schemas.openxmlformats.org/officeDocument/2006/relationships" r:embed="rId2" cstate="print">
          <a:lum contrast="8000"/>
          <a:extLst>
            <a:ext uri="{28A0092B-C50C-407E-A947-70E740481C1C}">
              <a14:useLocalDpi xmlns:a14="http://schemas.microsoft.com/office/drawing/2010/main" val="0"/>
            </a:ext>
          </a:extLst>
        </a:blip>
        <a:srcRect/>
        <a:stretch>
          <a:fillRect/>
        </a:stretch>
      </xdr:blipFill>
      <xdr:spPr bwMode="auto">
        <a:xfrm>
          <a:off x="5524500" y="209550"/>
          <a:ext cx="6667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tabSelected="1" zoomScale="120" zoomScaleNormal="120" workbookViewId="0">
      <selection activeCell="B3" sqref="B3:G3"/>
    </sheetView>
  </sheetViews>
  <sheetFormatPr baseColWidth="10" defaultColWidth="11.5546875" defaultRowHeight="15" x14ac:dyDescent="0.2"/>
  <cols>
    <col min="1" max="1" width="18.88671875" style="40" customWidth="1"/>
    <col min="2" max="4" width="5.5546875" style="40" customWidth="1"/>
    <col min="5" max="5" width="14.6640625" style="40" customWidth="1"/>
    <col min="6" max="8" width="8" style="40" customWidth="1"/>
    <col min="9" max="16384" width="11.5546875" style="40"/>
  </cols>
  <sheetData>
    <row r="1" spans="1:8" s="60" customFormat="1" ht="69" customHeight="1" x14ac:dyDescent="0.2">
      <c r="A1" s="181" t="s">
        <v>90</v>
      </c>
      <c r="B1" s="182"/>
      <c r="C1" s="182"/>
      <c r="D1" s="182"/>
      <c r="E1" s="182"/>
      <c r="F1" s="182"/>
      <c r="G1" s="182"/>
      <c r="H1" s="182"/>
    </row>
    <row r="2" spans="1:8" ht="6.75" customHeight="1" x14ac:dyDescent="0.2">
      <c r="A2" s="183"/>
      <c r="B2" s="183"/>
      <c r="C2" s="183"/>
      <c r="D2" s="183"/>
      <c r="E2" s="183"/>
      <c r="F2" s="183"/>
      <c r="G2" s="183"/>
      <c r="H2" s="183"/>
    </row>
    <row r="3" spans="1:8" ht="17.25" customHeight="1" x14ac:dyDescent="0.2">
      <c r="A3" s="61" t="s">
        <v>60</v>
      </c>
      <c r="B3" s="185" t="s">
        <v>38</v>
      </c>
      <c r="C3" s="185"/>
      <c r="D3" s="185"/>
      <c r="E3" s="185"/>
      <c r="F3" s="185"/>
      <c r="G3" s="185"/>
      <c r="H3" s="62"/>
    </row>
    <row r="4" spans="1:8" ht="17.25" customHeight="1" x14ac:dyDescent="0.2">
      <c r="A4" s="24" t="s">
        <v>26</v>
      </c>
      <c r="B4" s="184"/>
      <c r="C4" s="184"/>
      <c r="D4" s="184"/>
      <c r="E4" s="184"/>
      <c r="F4" s="184"/>
      <c r="G4" s="184"/>
      <c r="H4" s="62"/>
    </row>
    <row r="5" spans="1:8" ht="17.25" customHeight="1" x14ac:dyDescent="0.2">
      <c r="A5" s="63" t="s">
        <v>65</v>
      </c>
      <c r="B5" s="187"/>
      <c r="C5" s="187"/>
      <c r="D5" s="187"/>
      <c r="E5" s="187"/>
      <c r="F5" s="187"/>
      <c r="G5" s="187"/>
      <c r="H5" s="62"/>
    </row>
    <row r="6" spans="1:8" ht="17.25" customHeight="1" x14ac:dyDescent="0.2">
      <c r="A6" s="63" t="s">
        <v>27</v>
      </c>
      <c r="B6" s="187"/>
      <c r="C6" s="187"/>
      <c r="D6" s="187"/>
      <c r="E6" s="187"/>
      <c r="F6" s="187"/>
      <c r="G6" s="187"/>
      <c r="H6" s="62"/>
    </row>
    <row r="7" spans="1:8" ht="17.25" customHeight="1" x14ac:dyDescent="0.2">
      <c r="A7" s="155" t="s">
        <v>71</v>
      </c>
      <c r="B7" s="192"/>
      <c r="C7" s="193"/>
      <c r="D7" s="193"/>
      <c r="E7" s="193"/>
      <c r="F7" s="193"/>
      <c r="G7" s="193"/>
      <c r="H7" s="64"/>
    </row>
    <row r="8" spans="1:8" s="39" customFormat="1" ht="6.75" customHeight="1" x14ac:dyDescent="0.2">
      <c r="A8" s="65"/>
      <c r="B8" s="66"/>
      <c r="C8" s="67"/>
      <c r="D8" s="67"/>
      <c r="E8" s="67"/>
      <c r="F8" s="67"/>
      <c r="G8" s="67"/>
      <c r="H8" s="68"/>
    </row>
    <row r="9" spans="1:8" ht="17.25" customHeight="1" x14ac:dyDescent="0.2">
      <c r="A9" s="69" t="s">
        <v>62</v>
      </c>
      <c r="B9" s="185"/>
      <c r="C9" s="185"/>
      <c r="D9" s="185"/>
      <c r="E9" s="185"/>
      <c r="F9" s="185"/>
      <c r="G9" s="185"/>
      <c r="H9" s="62"/>
    </row>
    <row r="10" spans="1:8" ht="17.25" customHeight="1" x14ac:dyDescent="0.2">
      <c r="A10" s="63" t="s">
        <v>65</v>
      </c>
      <c r="B10" s="187"/>
      <c r="C10" s="187"/>
      <c r="D10" s="187"/>
      <c r="E10" s="187"/>
      <c r="F10" s="187"/>
      <c r="G10" s="187"/>
      <c r="H10" s="62"/>
    </row>
    <row r="11" spans="1:8" ht="17.25" customHeight="1" x14ac:dyDescent="0.2">
      <c r="A11" s="63" t="s">
        <v>29</v>
      </c>
      <c r="B11" s="187"/>
      <c r="C11" s="187"/>
      <c r="D11" s="187"/>
      <c r="E11" s="187"/>
      <c r="F11" s="187"/>
      <c r="G11" s="187"/>
      <c r="H11" s="22"/>
    </row>
    <row r="12" spans="1:8" ht="17.25" customHeight="1" x14ac:dyDescent="0.2">
      <c r="A12" s="63" t="s">
        <v>27</v>
      </c>
      <c r="B12" s="187"/>
      <c r="C12" s="187"/>
      <c r="D12" s="187"/>
      <c r="E12" s="187"/>
      <c r="F12" s="187"/>
      <c r="G12" s="187"/>
      <c r="H12" s="62"/>
    </row>
    <row r="13" spans="1:8" ht="17.25" customHeight="1" x14ac:dyDescent="0.2">
      <c r="A13" s="155" t="s">
        <v>71</v>
      </c>
      <c r="B13" s="187"/>
      <c r="C13" s="187"/>
      <c r="D13" s="187"/>
      <c r="E13" s="187"/>
      <c r="F13" s="187"/>
      <c r="G13" s="187"/>
      <c r="H13" s="62"/>
    </row>
    <row r="14" spans="1:8" s="71" customFormat="1" ht="17.25" customHeight="1" x14ac:dyDescent="0.25">
      <c r="A14" s="63" t="s">
        <v>58</v>
      </c>
      <c r="B14" s="184"/>
      <c r="C14" s="184"/>
      <c r="D14" s="184"/>
      <c r="E14" s="184"/>
      <c r="F14" s="184"/>
      <c r="G14" s="184"/>
      <c r="H14" s="70"/>
    </row>
    <row r="15" spans="1:8" ht="17.25" customHeight="1" x14ac:dyDescent="0.2">
      <c r="A15" s="63" t="s">
        <v>30</v>
      </c>
      <c r="B15" s="187"/>
      <c r="C15" s="187"/>
      <c r="D15" s="187"/>
      <c r="E15" s="187"/>
      <c r="F15" s="187"/>
      <c r="G15" s="187"/>
      <c r="H15" s="62"/>
    </row>
    <row r="16" spans="1:8" ht="17.25" customHeight="1" x14ac:dyDescent="0.2">
      <c r="A16" s="63" t="s">
        <v>31</v>
      </c>
      <c r="B16" s="187"/>
      <c r="C16" s="187"/>
      <c r="D16" s="187"/>
      <c r="E16" s="187"/>
      <c r="F16" s="187"/>
      <c r="G16" s="187"/>
      <c r="H16" s="62"/>
    </row>
    <row r="17" spans="1:8" s="39" customFormat="1" ht="6.75" customHeight="1" x14ac:dyDescent="0.2">
      <c r="A17" s="72"/>
      <c r="B17" s="73"/>
      <c r="C17" s="73"/>
      <c r="D17" s="73"/>
      <c r="E17" s="73"/>
      <c r="F17" s="73"/>
      <c r="G17" s="73"/>
      <c r="H17" s="22"/>
    </row>
    <row r="18" spans="1:8" ht="20.25" customHeight="1" x14ac:dyDescent="0.2">
      <c r="A18" s="188" t="s">
        <v>59</v>
      </c>
      <c r="B18" s="188"/>
      <c r="C18" s="189"/>
      <c r="D18" s="197"/>
      <c r="E18" s="197"/>
      <c r="F18" s="197"/>
      <c r="G18" s="197"/>
      <c r="H18" s="74"/>
    </row>
    <row r="19" spans="1:8" ht="20.25" customHeight="1" x14ac:dyDescent="0.2">
      <c r="A19" s="188" t="s">
        <v>28</v>
      </c>
      <c r="B19" s="188"/>
      <c r="C19" s="189"/>
      <c r="D19" s="220"/>
      <c r="E19" s="220"/>
      <c r="F19" s="220"/>
      <c r="G19" s="220"/>
      <c r="H19" s="74"/>
    </row>
    <row r="20" spans="1:8" ht="53.25" customHeight="1" x14ac:dyDescent="0.2">
      <c r="A20" s="186"/>
      <c r="B20" s="186"/>
      <c r="C20" s="186"/>
      <c r="D20" s="186"/>
      <c r="E20" s="186"/>
      <c r="F20" s="186"/>
      <c r="G20" s="186"/>
      <c r="H20" s="186"/>
    </row>
    <row r="21" spans="1:8" ht="24" customHeight="1" x14ac:dyDescent="0.2">
      <c r="A21" s="219" t="s">
        <v>64</v>
      </c>
      <c r="B21" s="219"/>
      <c r="C21" s="219"/>
      <c r="D21" s="219"/>
      <c r="E21" s="219"/>
      <c r="F21" s="219"/>
      <c r="G21" s="219"/>
      <c r="H21" s="219"/>
    </row>
    <row r="22" spans="1:8" ht="27" customHeight="1" x14ac:dyDescent="0.2">
      <c r="A22" s="194" t="s">
        <v>68</v>
      </c>
      <c r="B22" s="195"/>
      <c r="C22" s="195"/>
      <c r="D22" s="196"/>
      <c r="E22" s="179" t="s">
        <v>85</v>
      </c>
      <c r="F22" s="180"/>
      <c r="G22" s="180"/>
      <c r="H22" s="160"/>
    </row>
    <row r="23" spans="1:8" s="78" customFormat="1" ht="33.75" x14ac:dyDescent="0.2">
      <c r="A23" s="75" t="s">
        <v>19</v>
      </c>
      <c r="B23" s="76" t="s">
        <v>25</v>
      </c>
      <c r="C23" s="76" t="s">
        <v>23</v>
      </c>
      <c r="D23" s="77" t="s">
        <v>24</v>
      </c>
      <c r="E23" s="252" t="s">
        <v>81</v>
      </c>
      <c r="F23" s="173" t="s">
        <v>80</v>
      </c>
      <c r="G23" s="253"/>
      <c r="H23" s="254" t="s">
        <v>78</v>
      </c>
    </row>
    <row r="24" spans="1:8" ht="17.25" customHeight="1" x14ac:dyDescent="0.2">
      <c r="A24" s="140"/>
      <c r="B24" s="141"/>
      <c r="C24" s="141"/>
      <c r="D24" s="142"/>
      <c r="E24" s="143"/>
      <c r="F24" s="204"/>
      <c r="G24" s="205"/>
      <c r="H24" s="161"/>
    </row>
    <row r="25" spans="1:8" ht="17.25" customHeight="1" x14ac:dyDescent="0.2">
      <c r="A25" s="144"/>
      <c r="B25" s="145"/>
      <c r="C25" s="145"/>
      <c r="D25" s="146"/>
      <c r="E25" s="147"/>
      <c r="F25" s="177"/>
      <c r="G25" s="178"/>
      <c r="H25" s="162"/>
    </row>
    <row r="26" spans="1:8" ht="17.25" customHeight="1" x14ac:dyDescent="0.2">
      <c r="A26" s="144"/>
      <c r="B26" s="145"/>
      <c r="C26" s="145"/>
      <c r="D26" s="146"/>
      <c r="E26" s="147"/>
      <c r="F26" s="177"/>
      <c r="G26" s="178"/>
      <c r="H26" s="162"/>
    </row>
    <row r="27" spans="1:8" ht="17.25" customHeight="1" x14ac:dyDescent="0.2">
      <c r="A27" s="144"/>
      <c r="B27" s="145"/>
      <c r="C27" s="145"/>
      <c r="D27" s="146"/>
      <c r="E27" s="147"/>
      <c r="F27" s="177"/>
      <c r="G27" s="178"/>
      <c r="H27" s="162"/>
    </row>
    <row r="28" spans="1:8" ht="17.25" customHeight="1" x14ac:dyDescent="0.2">
      <c r="A28" s="144"/>
      <c r="B28" s="145"/>
      <c r="C28" s="145"/>
      <c r="D28" s="146"/>
      <c r="E28" s="147"/>
      <c r="F28" s="177"/>
      <c r="G28" s="178"/>
      <c r="H28" s="162"/>
    </row>
    <row r="29" spans="1:8" ht="17.25" customHeight="1" x14ac:dyDescent="0.2">
      <c r="A29" s="144"/>
      <c r="B29" s="145"/>
      <c r="C29" s="145"/>
      <c r="D29" s="146"/>
      <c r="E29" s="147"/>
      <c r="F29" s="177"/>
      <c r="G29" s="178"/>
      <c r="H29" s="162"/>
    </row>
    <row r="30" spans="1:8" ht="17.25" customHeight="1" x14ac:dyDescent="0.2">
      <c r="A30" s="144"/>
      <c r="B30" s="145"/>
      <c r="C30" s="145"/>
      <c r="D30" s="146"/>
      <c r="E30" s="147"/>
      <c r="F30" s="177"/>
      <c r="G30" s="178"/>
      <c r="H30" s="162"/>
    </row>
    <row r="31" spans="1:8" ht="17.25" customHeight="1" x14ac:dyDescent="0.2">
      <c r="A31" s="144"/>
      <c r="B31" s="145"/>
      <c r="C31" s="145"/>
      <c r="D31" s="146"/>
      <c r="E31" s="147"/>
      <c r="F31" s="177"/>
      <c r="G31" s="178"/>
      <c r="H31" s="162"/>
    </row>
    <row r="32" spans="1:8" ht="17.25" customHeight="1" x14ac:dyDescent="0.2">
      <c r="A32" s="144"/>
      <c r="B32" s="145"/>
      <c r="C32" s="145"/>
      <c r="D32" s="146"/>
      <c r="E32" s="147"/>
      <c r="F32" s="177"/>
      <c r="G32" s="178"/>
      <c r="H32" s="162"/>
    </row>
    <row r="33" spans="1:8" ht="17.25" customHeight="1" x14ac:dyDescent="0.2">
      <c r="A33" s="144"/>
      <c r="B33" s="145"/>
      <c r="C33" s="145"/>
      <c r="D33" s="146"/>
      <c r="E33" s="147"/>
      <c r="F33" s="177"/>
      <c r="G33" s="178"/>
      <c r="H33" s="163"/>
    </row>
    <row r="34" spans="1:8" ht="17.25" customHeight="1" thickBot="1" x14ac:dyDescent="0.25">
      <c r="A34" s="79"/>
      <c r="B34" s="80"/>
      <c r="C34" s="80"/>
      <c r="D34" s="221"/>
      <c r="E34" s="221"/>
      <c r="F34" s="221"/>
      <c r="G34" s="221"/>
      <c r="H34" s="81">
        <f>SUM(H24:H33)</f>
        <v>0</v>
      </c>
    </row>
    <row r="35" spans="1:8" s="53" customFormat="1" ht="9" customHeight="1" thickTop="1" x14ac:dyDescent="0.2">
      <c r="A35" s="79"/>
      <c r="B35" s="80"/>
      <c r="C35" s="80"/>
      <c r="D35" s="82"/>
      <c r="E35" s="82"/>
      <c r="F35" s="82"/>
      <c r="G35" s="82"/>
      <c r="H35" s="83"/>
    </row>
    <row r="36" spans="1:8" s="53" customFormat="1" ht="5.45" customHeight="1" x14ac:dyDescent="0.2">
      <c r="A36" s="84"/>
      <c r="B36" s="84"/>
      <c r="C36" s="84"/>
      <c r="D36" s="198"/>
      <c r="E36" s="199"/>
      <c r="F36" s="199"/>
      <c r="G36" s="199"/>
      <c r="H36" s="85"/>
    </row>
    <row r="37" spans="1:8" s="53" customFormat="1" ht="12.75" customHeight="1" x14ac:dyDescent="0.2">
      <c r="A37" s="84"/>
      <c r="B37" s="84"/>
      <c r="C37" s="84"/>
      <c r="D37" s="200" t="s">
        <v>56</v>
      </c>
      <c r="E37" s="201"/>
      <c r="F37" s="201"/>
      <c r="G37" s="201"/>
      <c r="H37" s="86">
        <f>Integrationsgruppe!D40</f>
        <v>0</v>
      </c>
    </row>
    <row r="38" spans="1:8" s="53" customFormat="1" ht="6.6" customHeight="1" x14ac:dyDescent="0.2">
      <c r="A38" s="87"/>
      <c r="B38" s="88"/>
      <c r="C38" s="89" t="s">
        <v>38</v>
      </c>
      <c r="D38" s="202"/>
      <c r="E38" s="203"/>
      <c r="F38" s="203"/>
      <c r="G38" s="203"/>
      <c r="H38" s="90"/>
    </row>
    <row r="39" spans="1:8" s="53" customFormat="1" ht="9.75" customHeight="1" x14ac:dyDescent="0.2">
      <c r="A39" s="87"/>
      <c r="B39" s="88"/>
      <c r="C39" s="89"/>
      <c r="D39" s="137"/>
      <c r="E39" s="137"/>
      <c r="F39" s="137"/>
      <c r="G39" s="137"/>
      <c r="H39" s="138"/>
    </row>
    <row r="40" spans="1:8" s="91" customFormat="1" ht="39" customHeight="1" x14ac:dyDescent="0.2">
      <c r="A40" s="219" t="s">
        <v>83</v>
      </c>
      <c r="B40" s="219"/>
      <c r="C40" s="219"/>
      <c r="D40" s="219"/>
      <c r="E40" s="219"/>
      <c r="F40" s="219"/>
      <c r="G40" s="219"/>
      <c r="H40" s="219"/>
    </row>
    <row r="41" spans="1:8" s="92" customFormat="1" ht="33.75" x14ac:dyDescent="0.2">
      <c r="A41" s="190" t="s">
        <v>19</v>
      </c>
      <c r="B41" s="191"/>
      <c r="C41" s="191"/>
      <c r="D41" s="173" t="s">
        <v>20</v>
      </c>
      <c r="E41" s="174"/>
      <c r="F41" s="255" t="s">
        <v>89</v>
      </c>
      <c r="G41" s="255" t="s">
        <v>79</v>
      </c>
      <c r="H41" s="256" t="s">
        <v>82</v>
      </c>
    </row>
    <row r="42" spans="1:8" s="60" customFormat="1" ht="13.5" customHeight="1" x14ac:dyDescent="0.2">
      <c r="A42" s="206" t="s">
        <v>88</v>
      </c>
      <c r="B42" s="207"/>
      <c r="C42" s="207"/>
      <c r="D42" s="212" t="s">
        <v>86</v>
      </c>
      <c r="E42" s="213"/>
      <c r="F42" s="169">
        <v>39</v>
      </c>
      <c r="G42" s="169">
        <v>15</v>
      </c>
      <c r="H42" s="170">
        <f>F42-G42</f>
        <v>24</v>
      </c>
    </row>
    <row r="43" spans="1:8" s="60" customFormat="1" ht="13.5" customHeight="1" x14ac:dyDescent="0.2">
      <c r="A43" s="208" t="s">
        <v>84</v>
      </c>
      <c r="B43" s="209"/>
      <c r="C43" s="209"/>
      <c r="D43" s="214" t="s">
        <v>87</v>
      </c>
      <c r="E43" s="215"/>
      <c r="F43" s="171">
        <v>15</v>
      </c>
      <c r="G43" s="171">
        <v>15</v>
      </c>
      <c r="H43" s="172">
        <f t="shared" ref="H43:H52" si="0">F43-G43</f>
        <v>0</v>
      </c>
    </row>
    <row r="44" spans="1:8" s="60" customFormat="1" ht="18" customHeight="1" x14ac:dyDescent="0.2">
      <c r="A44" s="210"/>
      <c r="B44" s="211"/>
      <c r="C44" s="211"/>
      <c r="D44" s="216"/>
      <c r="E44" s="217"/>
      <c r="F44" s="164"/>
      <c r="G44" s="164"/>
      <c r="H44" s="166">
        <f t="shared" si="0"/>
        <v>0</v>
      </c>
    </row>
    <row r="45" spans="1:8" s="60" customFormat="1" ht="18" customHeight="1" x14ac:dyDescent="0.2">
      <c r="A45" s="222"/>
      <c r="B45" s="223"/>
      <c r="C45" s="223"/>
      <c r="D45" s="175"/>
      <c r="E45" s="176"/>
      <c r="F45" s="165"/>
      <c r="G45" s="165"/>
      <c r="H45" s="167">
        <f t="shared" ref="H45" si="1">F45-G45</f>
        <v>0</v>
      </c>
    </row>
    <row r="46" spans="1:8" s="60" customFormat="1" ht="18" customHeight="1" x14ac:dyDescent="0.2">
      <c r="A46" s="222"/>
      <c r="B46" s="223"/>
      <c r="C46" s="223"/>
      <c r="D46" s="175"/>
      <c r="E46" s="176"/>
      <c r="F46" s="165"/>
      <c r="G46" s="165"/>
      <c r="H46" s="167">
        <f t="shared" si="0"/>
        <v>0</v>
      </c>
    </row>
    <row r="47" spans="1:8" s="60" customFormat="1" ht="18" customHeight="1" x14ac:dyDescent="0.2">
      <c r="A47" s="222"/>
      <c r="B47" s="223"/>
      <c r="C47" s="223"/>
      <c r="D47" s="175"/>
      <c r="E47" s="176"/>
      <c r="F47" s="165"/>
      <c r="G47" s="165"/>
      <c r="H47" s="167">
        <f t="shared" si="0"/>
        <v>0</v>
      </c>
    </row>
    <row r="48" spans="1:8" s="60" customFormat="1" ht="18" customHeight="1" x14ac:dyDescent="0.2">
      <c r="A48" s="222"/>
      <c r="B48" s="223"/>
      <c r="C48" s="223"/>
      <c r="D48" s="175"/>
      <c r="E48" s="176"/>
      <c r="F48" s="165"/>
      <c r="G48" s="165"/>
      <c r="H48" s="167">
        <f t="shared" si="0"/>
        <v>0</v>
      </c>
    </row>
    <row r="49" spans="1:8" s="60" customFormat="1" ht="18" customHeight="1" x14ac:dyDescent="0.2">
      <c r="A49" s="222"/>
      <c r="B49" s="223"/>
      <c r="C49" s="223"/>
      <c r="D49" s="175"/>
      <c r="E49" s="176"/>
      <c r="F49" s="165"/>
      <c r="G49" s="165"/>
      <c r="H49" s="167">
        <f t="shared" si="0"/>
        <v>0</v>
      </c>
    </row>
    <row r="50" spans="1:8" s="60" customFormat="1" ht="18" customHeight="1" x14ac:dyDescent="0.2">
      <c r="A50" s="222"/>
      <c r="B50" s="223"/>
      <c r="C50" s="223"/>
      <c r="D50" s="175"/>
      <c r="E50" s="176"/>
      <c r="F50" s="165"/>
      <c r="G50" s="165"/>
      <c r="H50" s="167">
        <f t="shared" si="0"/>
        <v>0</v>
      </c>
    </row>
    <row r="51" spans="1:8" s="60" customFormat="1" ht="18" customHeight="1" x14ac:dyDescent="0.2">
      <c r="A51" s="222"/>
      <c r="B51" s="223"/>
      <c r="C51" s="223"/>
      <c r="D51" s="175"/>
      <c r="E51" s="176"/>
      <c r="F51" s="165"/>
      <c r="G51" s="165"/>
      <c r="H51" s="167">
        <f t="shared" si="0"/>
        <v>0</v>
      </c>
    </row>
    <row r="52" spans="1:8" s="60" customFormat="1" ht="18" customHeight="1" x14ac:dyDescent="0.2">
      <c r="A52" s="222"/>
      <c r="B52" s="223"/>
      <c r="C52" s="223"/>
      <c r="D52" s="175"/>
      <c r="E52" s="176"/>
      <c r="F52" s="165"/>
      <c r="G52" s="165"/>
      <c r="H52" s="168">
        <f t="shared" si="0"/>
        <v>0</v>
      </c>
    </row>
    <row r="53" spans="1:8" s="60" customFormat="1" ht="15.75" thickBot="1" x14ac:dyDescent="0.25">
      <c r="A53" s="221" t="s">
        <v>36</v>
      </c>
      <c r="B53" s="221"/>
      <c r="C53" s="221"/>
      <c r="D53" s="221"/>
      <c r="E53" s="221"/>
      <c r="F53" s="221"/>
      <c r="G53" s="221"/>
      <c r="H53" s="93">
        <f>SUM(H44:H52)</f>
        <v>0</v>
      </c>
    </row>
    <row r="54" spans="1:8" s="60" customFormat="1" ht="9" customHeight="1" thickTop="1" x14ac:dyDescent="0.2">
      <c r="A54" s="218"/>
      <c r="B54" s="218"/>
      <c r="C54" s="218"/>
      <c r="D54" s="218"/>
      <c r="E54" s="218"/>
      <c r="F54" s="218"/>
      <c r="G54" s="218"/>
      <c r="H54" s="82"/>
    </row>
    <row r="55" spans="1:8" s="60" customFormat="1" x14ac:dyDescent="0.2">
      <c r="A55" s="227" t="s">
        <v>33</v>
      </c>
      <c r="B55" s="227"/>
      <c r="C55" s="227"/>
      <c r="D55" s="227"/>
      <c r="E55" s="227"/>
      <c r="F55" s="227"/>
      <c r="G55" s="227"/>
      <c r="H55" s="227"/>
    </row>
    <row r="56" spans="1:8" ht="5.25" customHeight="1" x14ac:dyDescent="0.2">
      <c r="A56" s="103"/>
      <c r="B56" s="103"/>
      <c r="C56" s="103"/>
      <c r="D56" s="103"/>
      <c r="E56" s="103"/>
      <c r="F56" s="103"/>
      <c r="G56" s="103"/>
      <c r="H56" s="104"/>
    </row>
    <row r="57" spans="1:8" ht="6" customHeight="1" x14ac:dyDescent="0.2">
      <c r="A57" s="156"/>
      <c r="B57" s="224"/>
      <c r="C57" s="225"/>
      <c r="D57" s="225"/>
      <c r="E57" s="225"/>
      <c r="F57" s="225"/>
      <c r="G57" s="225"/>
      <c r="H57" s="226"/>
    </row>
    <row r="58" spans="1:8" ht="15" customHeight="1" x14ac:dyDescent="0.2">
      <c r="A58" s="94"/>
      <c r="B58" s="95"/>
      <c r="C58" s="201" t="s">
        <v>91</v>
      </c>
      <c r="D58" s="201"/>
      <c r="E58" s="201"/>
      <c r="F58" s="201"/>
      <c r="G58" s="201"/>
      <c r="H58" s="96">
        <f>H53</f>
        <v>0</v>
      </c>
    </row>
    <row r="59" spans="1:8" ht="15" customHeight="1" x14ac:dyDescent="0.2">
      <c r="A59" s="97"/>
      <c r="B59" s="230" t="s">
        <v>57</v>
      </c>
      <c r="C59" s="230"/>
      <c r="D59" s="230"/>
      <c r="E59" s="230"/>
      <c r="F59" s="230"/>
      <c r="G59" s="230"/>
      <c r="H59" s="96">
        <f>Integrationsgruppe!D37</f>
        <v>0</v>
      </c>
    </row>
    <row r="60" spans="1:8" ht="15" customHeight="1" thickBot="1" x14ac:dyDescent="0.25">
      <c r="A60" s="97"/>
      <c r="B60" s="95"/>
      <c r="C60" s="95"/>
      <c r="D60" s="95"/>
      <c r="E60" s="95"/>
      <c r="F60" s="95"/>
      <c r="G60" s="98" t="s">
        <v>22</v>
      </c>
      <c r="H60" s="99">
        <f>H58-H59</f>
        <v>0</v>
      </c>
    </row>
    <row r="61" spans="1:8" ht="5.25" customHeight="1" thickTop="1" x14ac:dyDescent="0.2">
      <c r="A61" s="100"/>
      <c r="B61" s="101"/>
      <c r="C61" s="101"/>
      <c r="D61" s="101"/>
      <c r="E61" s="101"/>
      <c r="F61" s="101"/>
      <c r="G61" s="101"/>
      <c r="H61" s="102"/>
    </row>
    <row r="62" spans="1:8" ht="5.25" customHeight="1" x14ac:dyDescent="0.2"/>
    <row r="63" spans="1:8" ht="14.25" customHeight="1" x14ac:dyDescent="0.2"/>
    <row r="64" spans="1:8" s="60" customFormat="1" ht="38.25" customHeight="1" x14ac:dyDescent="0.2">
      <c r="A64" s="157"/>
      <c r="B64" s="228"/>
      <c r="C64" s="228"/>
      <c r="D64" s="228"/>
      <c r="E64" s="228"/>
      <c r="F64" s="228"/>
      <c r="G64" s="228"/>
      <c r="H64" s="228"/>
    </row>
    <row r="65" spans="1:9" s="105" customFormat="1" ht="171.75" customHeight="1" x14ac:dyDescent="0.2">
      <c r="A65" s="231" t="s">
        <v>76</v>
      </c>
      <c r="B65" s="231"/>
      <c r="C65" s="231"/>
      <c r="D65" s="231"/>
      <c r="E65" s="231"/>
      <c r="F65" s="231"/>
      <c r="G65" s="231"/>
      <c r="H65" s="231"/>
    </row>
    <row r="66" spans="1:9" s="106" customFormat="1" ht="71.25" customHeight="1" x14ac:dyDescent="0.2">
      <c r="A66" s="229"/>
      <c r="B66" s="229"/>
      <c r="C66" s="229"/>
      <c r="E66" s="229"/>
      <c r="F66" s="229"/>
      <c r="G66" s="229"/>
      <c r="H66" s="229"/>
    </row>
    <row r="67" spans="1:9" s="107" customFormat="1" ht="12" x14ac:dyDescent="0.2">
      <c r="A67" s="107" t="s">
        <v>34</v>
      </c>
      <c r="E67" s="107" t="s">
        <v>35</v>
      </c>
    </row>
    <row r="68" spans="1:9" ht="9" customHeight="1" x14ac:dyDescent="0.2"/>
    <row r="70" spans="1:9" x14ac:dyDescent="0.2">
      <c r="I70" s="108"/>
    </row>
  </sheetData>
  <sheetProtection algorithmName="SHA-512" hashValue="5cO2L08odPfzcFQhMcs6NOJ8d2s2zs7KMFxNgEISxA9Ps2hdARNd5UaSWM+JQ7FYKYvL16mIkx8hedv+pvinMA==" saltValue="VeHiAhwUBKcokHrHWGMmiw==" spinCount="100000" sheet="1" selectLockedCells="1"/>
  <mergeCells count="73">
    <mergeCell ref="B57:H57"/>
    <mergeCell ref="A55:H55"/>
    <mergeCell ref="B64:H64"/>
    <mergeCell ref="A66:C66"/>
    <mergeCell ref="E66:H66"/>
    <mergeCell ref="C58:G58"/>
    <mergeCell ref="B59:G59"/>
    <mergeCell ref="A65:H65"/>
    <mergeCell ref="A54:G54"/>
    <mergeCell ref="A40:H40"/>
    <mergeCell ref="A19:C19"/>
    <mergeCell ref="D19:G19"/>
    <mergeCell ref="A53:G53"/>
    <mergeCell ref="A21:H21"/>
    <mergeCell ref="D34:G34"/>
    <mergeCell ref="A51:C51"/>
    <mergeCell ref="A52:C52"/>
    <mergeCell ref="A49:C49"/>
    <mergeCell ref="A50:C50"/>
    <mergeCell ref="A46:C46"/>
    <mergeCell ref="A45:C45"/>
    <mergeCell ref="D45:E45"/>
    <mergeCell ref="A48:C48"/>
    <mergeCell ref="A47:C47"/>
    <mergeCell ref="A42:C42"/>
    <mergeCell ref="A43:C43"/>
    <mergeCell ref="A44:C44"/>
    <mergeCell ref="D42:E42"/>
    <mergeCell ref="D43:E43"/>
    <mergeCell ref="D44:E44"/>
    <mergeCell ref="A41:C41"/>
    <mergeCell ref="B5:G5"/>
    <mergeCell ref="B6:G6"/>
    <mergeCell ref="B7:G7"/>
    <mergeCell ref="A22:D22"/>
    <mergeCell ref="D18:G18"/>
    <mergeCell ref="B14:G14"/>
    <mergeCell ref="B15:G15"/>
    <mergeCell ref="B16:G16"/>
    <mergeCell ref="D36:G36"/>
    <mergeCell ref="D37:G37"/>
    <mergeCell ref="D38:G38"/>
    <mergeCell ref="F24:G24"/>
    <mergeCell ref="F23:G23"/>
    <mergeCell ref="F30:G30"/>
    <mergeCell ref="F31:G31"/>
    <mergeCell ref="A1:H1"/>
    <mergeCell ref="A2:H2"/>
    <mergeCell ref="B4:G4"/>
    <mergeCell ref="B9:G9"/>
    <mergeCell ref="A20:H20"/>
    <mergeCell ref="B10:G10"/>
    <mergeCell ref="B11:G11"/>
    <mergeCell ref="B12:G12"/>
    <mergeCell ref="B13:G13"/>
    <mergeCell ref="A18:C18"/>
    <mergeCell ref="B3:G3"/>
    <mergeCell ref="F32:G32"/>
    <mergeCell ref="F33:G33"/>
    <mergeCell ref="E22:G22"/>
    <mergeCell ref="F25:G25"/>
    <mergeCell ref="F26:G26"/>
    <mergeCell ref="F27:G27"/>
    <mergeCell ref="F28:G28"/>
    <mergeCell ref="F29:G29"/>
    <mergeCell ref="D41:E41"/>
    <mergeCell ref="D49:E49"/>
    <mergeCell ref="D50:E50"/>
    <mergeCell ref="D51:E51"/>
    <mergeCell ref="D52:E52"/>
    <mergeCell ref="D46:E46"/>
    <mergeCell ref="D47:E47"/>
    <mergeCell ref="D48:E48"/>
  </mergeCells>
  <dataValidations count="2">
    <dataValidation type="date" operator="greaterThan" allowBlank="1" showInputMessage="1" showErrorMessage="1" error="Bitte geben Sie ein Datum ein." sqref="B24:D33">
      <formula1>36526</formula1>
    </dataValidation>
    <dataValidation type="date" operator="greaterThanOrEqual" allowBlank="1" showInputMessage="1" showErrorMessage="1" error="Bitte geben Sie ein Datum ab dem 01.08.2022 ein." sqref="D19:G19">
      <formula1>44774</formula1>
    </dataValidation>
  </dataValidations>
  <pageMargins left="0.9055118110236221" right="0.27559055118110237" top="0.59055118110236227" bottom="0.6692913385826772" header="0.31496062992125984" footer="0.11811023622047245"/>
  <pageSetup paperSize="9" orientation="portrait" r:id="rId1"/>
  <headerFooter>
    <oddHeader>&amp;L&amp;6KITA0501</oddHeader>
    <oddFooter xml:space="preserve">&amp;R&amp;6
Trägerantrag Integration ab 08/2022 - Landkreis Kassel - Seite &amp;P/4
</oddFooter>
  </headerFooter>
  <rowBreaks count="1" manualBreakCount="1">
    <brk id="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5"/>
  <sheetViews>
    <sheetView showGridLines="0" zoomScale="120" zoomScaleNormal="120" workbookViewId="0">
      <selection activeCell="B9" sqref="B9"/>
    </sheetView>
  </sheetViews>
  <sheetFormatPr baseColWidth="10" defaultRowHeight="15" x14ac:dyDescent="0.2"/>
  <cols>
    <col min="1" max="1" width="21.44140625" style="1" customWidth="1"/>
    <col min="2" max="5" width="9.5546875" style="1" customWidth="1"/>
    <col min="6" max="6" width="8.88671875" style="1" customWidth="1"/>
    <col min="7" max="19" width="11.5546875" style="10"/>
    <col min="20" max="21" width="11.5546875" style="3"/>
    <col min="22" max="255" width="11.5546875" style="1"/>
    <col min="256" max="256" width="14.77734375" style="1" customWidth="1"/>
    <col min="257" max="257" width="9.5546875" style="1" customWidth="1"/>
    <col min="258" max="258" width="10.5546875" style="1" bestFit="1" customWidth="1"/>
    <col min="259" max="259" width="9.77734375" style="1" bestFit="1" customWidth="1"/>
    <col min="260" max="260" width="10.88671875" style="1" customWidth="1"/>
    <col min="261" max="261" width="11.77734375" style="1" customWidth="1"/>
    <col min="262" max="511" width="11.5546875" style="1"/>
    <col min="512" max="512" width="14.77734375" style="1" customWidth="1"/>
    <col min="513" max="513" width="9.5546875" style="1" customWidth="1"/>
    <col min="514" max="514" width="10.5546875" style="1" bestFit="1" customWidth="1"/>
    <col min="515" max="515" width="9.77734375" style="1" bestFit="1" customWidth="1"/>
    <col min="516" max="516" width="10.88671875" style="1" customWidth="1"/>
    <col min="517" max="517" width="11.77734375" style="1" customWidth="1"/>
    <col min="518" max="767" width="11.5546875" style="1"/>
    <col min="768" max="768" width="14.77734375" style="1" customWidth="1"/>
    <col min="769" max="769" width="9.5546875" style="1" customWidth="1"/>
    <col min="770" max="770" width="10.5546875" style="1" bestFit="1" customWidth="1"/>
    <col min="771" max="771" width="9.77734375" style="1" bestFit="1" customWidth="1"/>
    <col min="772" max="772" width="10.88671875" style="1" customWidth="1"/>
    <col min="773" max="773" width="11.77734375" style="1" customWidth="1"/>
    <col min="774" max="1023" width="11.5546875" style="1"/>
    <col min="1024" max="1024" width="14.77734375" style="1" customWidth="1"/>
    <col min="1025" max="1025" width="9.5546875" style="1" customWidth="1"/>
    <col min="1026" max="1026" width="10.5546875" style="1" bestFit="1" customWidth="1"/>
    <col min="1027" max="1027" width="9.77734375" style="1" bestFit="1" customWidth="1"/>
    <col min="1028" max="1028" width="10.88671875" style="1" customWidth="1"/>
    <col min="1029" max="1029" width="11.77734375" style="1" customWidth="1"/>
    <col min="1030" max="1279" width="11.5546875" style="1"/>
    <col min="1280" max="1280" width="14.77734375" style="1" customWidth="1"/>
    <col min="1281" max="1281" width="9.5546875" style="1" customWidth="1"/>
    <col min="1282" max="1282" width="10.5546875" style="1" bestFit="1" customWidth="1"/>
    <col min="1283" max="1283" width="9.77734375" style="1" bestFit="1" customWidth="1"/>
    <col min="1284" max="1284" width="10.88671875" style="1" customWidth="1"/>
    <col min="1285" max="1285" width="11.77734375" style="1" customWidth="1"/>
    <col min="1286" max="1535" width="11.5546875" style="1"/>
    <col min="1536" max="1536" width="14.77734375" style="1" customWidth="1"/>
    <col min="1537" max="1537" width="9.5546875" style="1" customWidth="1"/>
    <col min="1538" max="1538" width="10.5546875" style="1" bestFit="1" customWidth="1"/>
    <col min="1539" max="1539" width="9.77734375" style="1" bestFit="1" customWidth="1"/>
    <col min="1540" max="1540" width="10.88671875" style="1" customWidth="1"/>
    <col min="1541" max="1541" width="11.77734375" style="1" customWidth="1"/>
    <col min="1542" max="1791" width="11.5546875" style="1"/>
    <col min="1792" max="1792" width="14.77734375" style="1" customWidth="1"/>
    <col min="1793" max="1793" width="9.5546875" style="1" customWidth="1"/>
    <col min="1794" max="1794" width="10.5546875" style="1" bestFit="1" customWidth="1"/>
    <col min="1795" max="1795" width="9.77734375" style="1" bestFit="1" customWidth="1"/>
    <col min="1796" max="1796" width="10.88671875" style="1" customWidth="1"/>
    <col min="1797" max="1797" width="11.77734375" style="1" customWidth="1"/>
    <col min="1798" max="2047" width="11.5546875" style="1"/>
    <col min="2048" max="2048" width="14.77734375" style="1" customWidth="1"/>
    <col min="2049" max="2049" width="9.5546875" style="1" customWidth="1"/>
    <col min="2050" max="2050" width="10.5546875" style="1" bestFit="1" customWidth="1"/>
    <col min="2051" max="2051" width="9.77734375" style="1" bestFit="1" customWidth="1"/>
    <col min="2052" max="2052" width="10.88671875" style="1" customWidth="1"/>
    <col min="2053" max="2053" width="11.77734375" style="1" customWidth="1"/>
    <col min="2054" max="2303" width="11.5546875" style="1"/>
    <col min="2304" max="2304" width="14.77734375" style="1" customWidth="1"/>
    <col min="2305" max="2305" width="9.5546875" style="1" customWidth="1"/>
    <col min="2306" max="2306" width="10.5546875" style="1" bestFit="1" customWidth="1"/>
    <col min="2307" max="2307" width="9.77734375" style="1" bestFit="1" customWidth="1"/>
    <col min="2308" max="2308" width="10.88671875" style="1" customWidth="1"/>
    <col min="2309" max="2309" width="11.77734375" style="1" customWidth="1"/>
    <col min="2310" max="2559" width="11.5546875" style="1"/>
    <col min="2560" max="2560" width="14.77734375" style="1" customWidth="1"/>
    <col min="2561" max="2561" width="9.5546875" style="1" customWidth="1"/>
    <col min="2562" max="2562" width="10.5546875" style="1" bestFit="1" customWidth="1"/>
    <col min="2563" max="2563" width="9.77734375" style="1" bestFit="1" customWidth="1"/>
    <col min="2564" max="2564" width="10.88671875" style="1" customWidth="1"/>
    <col min="2565" max="2565" width="11.77734375" style="1" customWidth="1"/>
    <col min="2566" max="2815" width="11.5546875" style="1"/>
    <col min="2816" max="2816" width="14.77734375" style="1" customWidth="1"/>
    <col min="2817" max="2817" width="9.5546875" style="1" customWidth="1"/>
    <col min="2818" max="2818" width="10.5546875" style="1" bestFit="1" customWidth="1"/>
    <col min="2819" max="2819" width="9.77734375" style="1" bestFit="1" customWidth="1"/>
    <col min="2820" max="2820" width="10.88671875" style="1" customWidth="1"/>
    <col min="2821" max="2821" width="11.77734375" style="1" customWidth="1"/>
    <col min="2822" max="3071" width="11.5546875" style="1"/>
    <col min="3072" max="3072" width="14.77734375" style="1" customWidth="1"/>
    <col min="3073" max="3073" width="9.5546875" style="1" customWidth="1"/>
    <col min="3074" max="3074" width="10.5546875" style="1" bestFit="1" customWidth="1"/>
    <col min="3075" max="3075" width="9.77734375" style="1" bestFit="1" customWidth="1"/>
    <col min="3076" max="3076" width="10.88671875" style="1" customWidth="1"/>
    <col min="3077" max="3077" width="11.77734375" style="1" customWidth="1"/>
    <col min="3078" max="3327" width="11.5546875" style="1"/>
    <col min="3328" max="3328" width="14.77734375" style="1" customWidth="1"/>
    <col min="3329" max="3329" width="9.5546875" style="1" customWidth="1"/>
    <col min="3330" max="3330" width="10.5546875" style="1" bestFit="1" customWidth="1"/>
    <col min="3331" max="3331" width="9.77734375" style="1" bestFit="1" customWidth="1"/>
    <col min="3332" max="3332" width="10.88671875" style="1" customWidth="1"/>
    <col min="3333" max="3333" width="11.77734375" style="1" customWidth="1"/>
    <col min="3334" max="3583" width="11.5546875" style="1"/>
    <col min="3584" max="3584" width="14.77734375" style="1" customWidth="1"/>
    <col min="3585" max="3585" width="9.5546875" style="1" customWidth="1"/>
    <col min="3586" max="3586" width="10.5546875" style="1" bestFit="1" customWidth="1"/>
    <col min="3587" max="3587" width="9.77734375" style="1" bestFit="1" customWidth="1"/>
    <col min="3588" max="3588" width="10.88671875" style="1" customWidth="1"/>
    <col min="3589" max="3589" width="11.77734375" style="1" customWidth="1"/>
    <col min="3590" max="3839" width="11.5546875" style="1"/>
    <col min="3840" max="3840" width="14.77734375" style="1" customWidth="1"/>
    <col min="3841" max="3841" width="9.5546875" style="1" customWidth="1"/>
    <col min="3842" max="3842" width="10.5546875" style="1" bestFit="1" customWidth="1"/>
    <col min="3843" max="3843" width="9.77734375" style="1" bestFit="1" customWidth="1"/>
    <col min="3844" max="3844" width="10.88671875" style="1" customWidth="1"/>
    <col min="3845" max="3845" width="11.77734375" style="1" customWidth="1"/>
    <col min="3846" max="4095" width="11.5546875" style="1"/>
    <col min="4096" max="4096" width="14.77734375" style="1" customWidth="1"/>
    <col min="4097" max="4097" width="9.5546875" style="1" customWidth="1"/>
    <col min="4098" max="4098" width="10.5546875" style="1" bestFit="1" customWidth="1"/>
    <col min="4099" max="4099" width="9.77734375" style="1" bestFit="1" customWidth="1"/>
    <col min="4100" max="4100" width="10.88671875" style="1" customWidth="1"/>
    <col min="4101" max="4101" width="11.77734375" style="1" customWidth="1"/>
    <col min="4102" max="4351" width="11.5546875" style="1"/>
    <col min="4352" max="4352" width="14.77734375" style="1" customWidth="1"/>
    <col min="4353" max="4353" width="9.5546875" style="1" customWidth="1"/>
    <col min="4354" max="4354" width="10.5546875" style="1" bestFit="1" customWidth="1"/>
    <col min="4355" max="4355" width="9.77734375" style="1" bestFit="1" customWidth="1"/>
    <col min="4356" max="4356" width="10.88671875" style="1" customWidth="1"/>
    <col min="4357" max="4357" width="11.77734375" style="1" customWidth="1"/>
    <col min="4358" max="4607" width="11.5546875" style="1"/>
    <col min="4608" max="4608" width="14.77734375" style="1" customWidth="1"/>
    <col min="4609" max="4609" width="9.5546875" style="1" customWidth="1"/>
    <col min="4610" max="4610" width="10.5546875" style="1" bestFit="1" customWidth="1"/>
    <col min="4611" max="4611" width="9.77734375" style="1" bestFit="1" customWidth="1"/>
    <col min="4612" max="4612" width="10.88671875" style="1" customWidth="1"/>
    <col min="4613" max="4613" width="11.77734375" style="1" customWidth="1"/>
    <col min="4614" max="4863" width="11.5546875" style="1"/>
    <col min="4864" max="4864" width="14.77734375" style="1" customWidth="1"/>
    <col min="4865" max="4865" width="9.5546875" style="1" customWidth="1"/>
    <col min="4866" max="4866" width="10.5546875" style="1" bestFit="1" customWidth="1"/>
    <col min="4867" max="4867" width="9.77734375" style="1" bestFit="1" customWidth="1"/>
    <col min="4868" max="4868" width="10.88671875" style="1" customWidth="1"/>
    <col min="4869" max="4869" width="11.77734375" style="1" customWidth="1"/>
    <col min="4870" max="5119" width="11.5546875" style="1"/>
    <col min="5120" max="5120" width="14.77734375" style="1" customWidth="1"/>
    <col min="5121" max="5121" width="9.5546875" style="1" customWidth="1"/>
    <col min="5122" max="5122" width="10.5546875" style="1" bestFit="1" customWidth="1"/>
    <col min="5123" max="5123" width="9.77734375" style="1" bestFit="1" customWidth="1"/>
    <col min="5124" max="5124" width="10.88671875" style="1" customWidth="1"/>
    <col min="5125" max="5125" width="11.77734375" style="1" customWidth="1"/>
    <col min="5126" max="5375" width="11.5546875" style="1"/>
    <col min="5376" max="5376" width="14.77734375" style="1" customWidth="1"/>
    <col min="5377" max="5377" width="9.5546875" style="1" customWidth="1"/>
    <col min="5378" max="5378" width="10.5546875" style="1" bestFit="1" customWidth="1"/>
    <col min="5379" max="5379" width="9.77734375" style="1" bestFit="1" customWidth="1"/>
    <col min="5380" max="5380" width="10.88671875" style="1" customWidth="1"/>
    <col min="5381" max="5381" width="11.77734375" style="1" customWidth="1"/>
    <col min="5382" max="5631" width="11.5546875" style="1"/>
    <col min="5632" max="5632" width="14.77734375" style="1" customWidth="1"/>
    <col min="5633" max="5633" width="9.5546875" style="1" customWidth="1"/>
    <col min="5634" max="5634" width="10.5546875" style="1" bestFit="1" customWidth="1"/>
    <col min="5635" max="5635" width="9.77734375" style="1" bestFit="1" customWidth="1"/>
    <col min="5636" max="5636" width="10.88671875" style="1" customWidth="1"/>
    <col min="5637" max="5637" width="11.77734375" style="1" customWidth="1"/>
    <col min="5638" max="5887" width="11.5546875" style="1"/>
    <col min="5888" max="5888" width="14.77734375" style="1" customWidth="1"/>
    <col min="5889" max="5889" width="9.5546875" style="1" customWidth="1"/>
    <col min="5890" max="5890" width="10.5546875" style="1" bestFit="1" customWidth="1"/>
    <col min="5891" max="5891" width="9.77734375" style="1" bestFit="1" customWidth="1"/>
    <col min="5892" max="5892" width="10.88671875" style="1" customWidth="1"/>
    <col min="5893" max="5893" width="11.77734375" style="1" customWidth="1"/>
    <col min="5894" max="6143" width="11.5546875" style="1"/>
    <col min="6144" max="6144" width="14.77734375" style="1" customWidth="1"/>
    <col min="6145" max="6145" width="9.5546875" style="1" customWidth="1"/>
    <col min="6146" max="6146" width="10.5546875" style="1" bestFit="1" customWidth="1"/>
    <col min="6147" max="6147" width="9.77734375" style="1" bestFit="1" customWidth="1"/>
    <col min="6148" max="6148" width="10.88671875" style="1" customWidth="1"/>
    <col min="6149" max="6149" width="11.77734375" style="1" customWidth="1"/>
    <col min="6150" max="6399" width="11.5546875" style="1"/>
    <col min="6400" max="6400" width="14.77734375" style="1" customWidth="1"/>
    <col min="6401" max="6401" width="9.5546875" style="1" customWidth="1"/>
    <col min="6402" max="6402" width="10.5546875" style="1" bestFit="1" customWidth="1"/>
    <col min="6403" max="6403" width="9.77734375" style="1" bestFit="1" customWidth="1"/>
    <col min="6404" max="6404" width="10.88671875" style="1" customWidth="1"/>
    <col min="6405" max="6405" width="11.77734375" style="1" customWidth="1"/>
    <col min="6406" max="6655" width="11.5546875" style="1"/>
    <col min="6656" max="6656" width="14.77734375" style="1" customWidth="1"/>
    <col min="6657" max="6657" width="9.5546875" style="1" customWidth="1"/>
    <col min="6658" max="6658" width="10.5546875" style="1" bestFit="1" customWidth="1"/>
    <col min="6659" max="6659" width="9.77734375" style="1" bestFit="1" customWidth="1"/>
    <col min="6660" max="6660" width="10.88671875" style="1" customWidth="1"/>
    <col min="6661" max="6661" width="11.77734375" style="1" customWidth="1"/>
    <col min="6662" max="6911" width="11.5546875" style="1"/>
    <col min="6912" max="6912" width="14.77734375" style="1" customWidth="1"/>
    <col min="6913" max="6913" width="9.5546875" style="1" customWidth="1"/>
    <col min="6914" max="6914" width="10.5546875" style="1" bestFit="1" customWidth="1"/>
    <col min="6915" max="6915" width="9.77734375" style="1" bestFit="1" customWidth="1"/>
    <col min="6916" max="6916" width="10.88671875" style="1" customWidth="1"/>
    <col min="6917" max="6917" width="11.77734375" style="1" customWidth="1"/>
    <col min="6918" max="7167" width="11.5546875" style="1"/>
    <col min="7168" max="7168" width="14.77734375" style="1" customWidth="1"/>
    <col min="7169" max="7169" width="9.5546875" style="1" customWidth="1"/>
    <col min="7170" max="7170" width="10.5546875" style="1" bestFit="1" customWidth="1"/>
    <col min="7171" max="7171" width="9.77734375" style="1" bestFit="1" customWidth="1"/>
    <col min="7172" max="7172" width="10.88671875" style="1" customWidth="1"/>
    <col min="7173" max="7173" width="11.77734375" style="1" customWidth="1"/>
    <col min="7174" max="7423" width="11.5546875" style="1"/>
    <col min="7424" max="7424" width="14.77734375" style="1" customWidth="1"/>
    <col min="7425" max="7425" width="9.5546875" style="1" customWidth="1"/>
    <col min="7426" max="7426" width="10.5546875" style="1" bestFit="1" customWidth="1"/>
    <col min="7427" max="7427" width="9.77734375" style="1" bestFit="1" customWidth="1"/>
    <col min="7428" max="7428" width="10.88671875" style="1" customWidth="1"/>
    <col min="7429" max="7429" width="11.77734375" style="1" customWidth="1"/>
    <col min="7430" max="7679" width="11.5546875" style="1"/>
    <col min="7680" max="7680" width="14.77734375" style="1" customWidth="1"/>
    <col min="7681" max="7681" width="9.5546875" style="1" customWidth="1"/>
    <col min="7682" max="7682" width="10.5546875" style="1" bestFit="1" customWidth="1"/>
    <col min="7683" max="7683" width="9.77734375" style="1" bestFit="1" customWidth="1"/>
    <col min="7684" max="7684" width="10.88671875" style="1" customWidth="1"/>
    <col min="7685" max="7685" width="11.77734375" style="1" customWidth="1"/>
    <col min="7686" max="7935" width="11.5546875" style="1"/>
    <col min="7936" max="7936" width="14.77734375" style="1" customWidth="1"/>
    <col min="7937" max="7937" width="9.5546875" style="1" customWidth="1"/>
    <col min="7938" max="7938" width="10.5546875" style="1" bestFit="1" customWidth="1"/>
    <col min="7939" max="7939" width="9.77734375" style="1" bestFit="1" customWidth="1"/>
    <col min="7940" max="7940" width="10.88671875" style="1" customWidth="1"/>
    <col min="7941" max="7941" width="11.77734375" style="1" customWidth="1"/>
    <col min="7942" max="8191" width="11.5546875" style="1"/>
    <col min="8192" max="8192" width="14.77734375" style="1" customWidth="1"/>
    <col min="8193" max="8193" width="9.5546875" style="1" customWidth="1"/>
    <col min="8194" max="8194" width="10.5546875" style="1" bestFit="1" customWidth="1"/>
    <col min="8195" max="8195" width="9.77734375" style="1" bestFit="1" customWidth="1"/>
    <col min="8196" max="8196" width="10.88671875" style="1" customWidth="1"/>
    <col min="8197" max="8197" width="11.77734375" style="1" customWidth="1"/>
    <col min="8198" max="8447" width="11.5546875" style="1"/>
    <col min="8448" max="8448" width="14.77734375" style="1" customWidth="1"/>
    <col min="8449" max="8449" width="9.5546875" style="1" customWidth="1"/>
    <col min="8450" max="8450" width="10.5546875" style="1" bestFit="1" customWidth="1"/>
    <col min="8451" max="8451" width="9.77734375" style="1" bestFit="1" customWidth="1"/>
    <col min="8452" max="8452" width="10.88671875" style="1" customWidth="1"/>
    <col min="8453" max="8453" width="11.77734375" style="1" customWidth="1"/>
    <col min="8454" max="8703" width="11.5546875" style="1"/>
    <col min="8704" max="8704" width="14.77734375" style="1" customWidth="1"/>
    <col min="8705" max="8705" width="9.5546875" style="1" customWidth="1"/>
    <col min="8706" max="8706" width="10.5546875" style="1" bestFit="1" customWidth="1"/>
    <col min="8707" max="8707" width="9.77734375" style="1" bestFit="1" customWidth="1"/>
    <col min="8708" max="8708" width="10.88671875" style="1" customWidth="1"/>
    <col min="8709" max="8709" width="11.77734375" style="1" customWidth="1"/>
    <col min="8710" max="8959" width="11.5546875" style="1"/>
    <col min="8960" max="8960" width="14.77734375" style="1" customWidth="1"/>
    <col min="8961" max="8961" width="9.5546875" style="1" customWidth="1"/>
    <col min="8962" max="8962" width="10.5546875" style="1" bestFit="1" customWidth="1"/>
    <col min="8963" max="8963" width="9.77734375" style="1" bestFit="1" customWidth="1"/>
    <col min="8964" max="8964" width="10.88671875" style="1" customWidth="1"/>
    <col min="8965" max="8965" width="11.77734375" style="1" customWidth="1"/>
    <col min="8966" max="9215" width="11.5546875" style="1"/>
    <col min="9216" max="9216" width="14.77734375" style="1" customWidth="1"/>
    <col min="9217" max="9217" width="9.5546875" style="1" customWidth="1"/>
    <col min="9218" max="9218" width="10.5546875" style="1" bestFit="1" customWidth="1"/>
    <col min="9219" max="9219" width="9.77734375" style="1" bestFit="1" customWidth="1"/>
    <col min="9220" max="9220" width="10.88671875" style="1" customWidth="1"/>
    <col min="9221" max="9221" width="11.77734375" style="1" customWidth="1"/>
    <col min="9222" max="9471" width="11.5546875" style="1"/>
    <col min="9472" max="9472" width="14.77734375" style="1" customWidth="1"/>
    <col min="9473" max="9473" width="9.5546875" style="1" customWidth="1"/>
    <col min="9474" max="9474" width="10.5546875" style="1" bestFit="1" customWidth="1"/>
    <col min="9475" max="9475" width="9.77734375" style="1" bestFit="1" customWidth="1"/>
    <col min="9476" max="9476" width="10.88671875" style="1" customWidth="1"/>
    <col min="9477" max="9477" width="11.77734375" style="1" customWidth="1"/>
    <col min="9478" max="9727" width="11.5546875" style="1"/>
    <col min="9728" max="9728" width="14.77734375" style="1" customWidth="1"/>
    <col min="9729" max="9729" width="9.5546875" style="1" customWidth="1"/>
    <col min="9730" max="9730" width="10.5546875" style="1" bestFit="1" customWidth="1"/>
    <col min="9731" max="9731" width="9.77734375" style="1" bestFit="1" customWidth="1"/>
    <col min="9732" max="9732" width="10.88671875" style="1" customWidth="1"/>
    <col min="9733" max="9733" width="11.77734375" style="1" customWidth="1"/>
    <col min="9734" max="9983" width="11.5546875" style="1"/>
    <col min="9984" max="9984" width="14.77734375" style="1" customWidth="1"/>
    <col min="9985" max="9985" width="9.5546875" style="1" customWidth="1"/>
    <col min="9986" max="9986" width="10.5546875" style="1" bestFit="1" customWidth="1"/>
    <col min="9987" max="9987" width="9.77734375" style="1" bestFit="1" customWidth="1"/>
    <col min="9988" max="9988" width="10.88671875" style="1" customWidth="1"/>
    <col min="9989" max="9989" width="11.77734375" style="1" customWidth="1"/>
    <col min="9990" max="10239" width="11.5546875" style="1"/>
    <col min="10240" max="10240" width="14.77734375" style="1" customWidth="1"/>
    <col min="10241" max="10241" width="9.5546875" style="1" customWidth="1"/>
    <col min="10242" max="10242" width="10.5546875" style="1" bestFit="1" customWidth="1"/>
    <col min="10243" max="10243" width="9.77734375" style="1" bestFit="1" customWidth="1"/>
    <col min="10244" max="10244" width="10.88671875" style="1" customWidth="1"/>
    <col min="10245" max="10245" width="11.77734375" style="1" customWidth="1"/>
    <col min="10246" max="10495" width="11.5546875" style="1"/>
    <col min="10496" max="10496" width="14.77734375" style="1" customWidth="1"/>
    <col min="10497" max="10497" width="9.5546875" style="1" customWidth="1"/>
    <col min="10498" max="10498" width="10.5546875" style="1" bestFit="1" customWidth="1"/>
    <col min="10499" max="10499" width="9.77734375" style="1" bestFit="1" customWidth="1"/>
    <col min="10500" max="10500" width="10.88671875" style="1" customWidth="1"/>
    <col min="10501" max="10501" width="11.77734375" style="1" customWidth="1"/>
    <col min="10502" max="10751" width="11.5546875" style="1"/>
    <col min="10752" max="10752" width="14.77734375" style="1" customWidth="1"/>
    <col min="10753" max="10753" width="9.5546875" style="1" customWidth="1"/>
    <col min="10754" max="10754" width="10.5546875" style="1" bestFit="1" customWidth="1"/>
    <col min="10755" max="10755" width="9.77734375" style="1" bestFit="1" customWidth="1"/>
    <col min="10756" max="10756" width="10.88671875" style="1" customWidth="1"/>
    <col min="10757" max="10757" width="11.77734375" style="1" customWidth="1"/>
    <col min="10758" max="11007" width="11.5546875" style="1"/>
    <col min="11008" max="11008" width="14.77734375" style="1" customWidth="1"/>
    <col min="11009" max="11009" width="9.5546875" style="1" customWidth="1"/>
    <col min="11010" max="11010" width="10.5546875" style="1" bestFit="1" customWidth="1"/>
    <col min="11011" max="11011" width="9.77734375" style="1" bestFit="1" customWidth="1"/>
    <col min="11012" max="11012" width="10.88671875" style="1" customWidth="1"/>
    <col min="11013" max="11013" width="11.77734375" style="1" customWidth="1"/>
    <col min="11014" max="11263" width="11.5546875" style="1"/>
    <col min="11264" max="11264" width="14.77734375" style="1" customWidth="1"/>
    <col min="11265" max="11265" width="9.5546875" style="1" customWidth="1"/>
    <col min="11266" max="11266" width="10.5546875" style="1" bestFit="1" customWidth="1"/>
    <col min="11267" max="11267" width="9.77734375" style="1" bestFit="1" customWidth="1"/>
    <col min="11268" max="11268" width="10.88671875" style="1" customWidth="1"/>
    <col min="11269" max="11269" width="11.77734375" style="1" customWidth="1"/>
    <col min="11270" max="11519" width="11.5546875" style="1"/>
    <col min="11520" max="11520" width="14.77734375" style="1" customWidth="1"/>
    <col min="11521" max="11521" width="9.5546875" style="1" customWidth="1"/>
    <col min="11522" max="11522" width="10.5546875" style="1" bestFit="1" customWidth="1"/>
    <col min="11523" max="11523" width="9.77734375" style="1" bestFit="1" customWidth="1"/>
    <col min="11524" max="11524" width="10.88671875" style="1" customWidth="1"/>
    <col min="11525" max="11525" width="11.77734375" style="1" customWidth="1"/>
    <col min="11526" max="11775" width="11.5546875" style="1"/>
    <col min="11776" max="11776" width="14.77734375" style="1" customWidth="1"/>
    <col min="11777" max="11777" width="9.5546875" style="1" customWidth="1"/>
    <col min="11778" max="11778" width="10.5546875" style="1" bestFit="1" customWidth="1"/>
    <col min="11779" max="11779" width="9.77734375" style="1" bestFit="1" customWidth="1"/>
    <col min="11780" max="11780" width="10.88671875" style="1" customWidth="1"/>
    <col min="11781" max="11781" width="11.77734375" style="1" customWidth="1"/>
    <col min="11782" max="12031" width="11.5546875" style="1"/>
    <col min="12032" max="12032" width="14.77734375" style="1" customWidth="1"/>
    <col min="12033" max="12033" width="9.5546875" style="1" customWidth="1"/>
    <col min="12034" max="12034" width="10.5546875" style="1" bestFit="1" customWidth="1"/>
    <col min="12035" max="12035" width="9.77734375" style="1" bestFit="1" customWidth="1"/>
    <col min="12036" max="12036" width="10.88671875" style="1" customWidth="1"/>
    <col min="12037" max="12037" width="11.77734375" style="1" customWidth="1"/>
    <col min="12038" max="12287" width="11.5546875" style="1"/>
    <col min="12288" max="12288" width="14.77734375" style="1" customWidth="1"/>
    <col min="12289" max="12289" width="9.5546875" style="1" customWidth="1"/>
    <col min="12290" max="12290" width="10.5546875" style="1" bestFit="1" customWidth="1"/>
    <col min="12291" max="12291" width="9.77734375" style="1" bestFit="1" customWidth="1"/>
    <col min="12292" max="12292" width="10.88671875" style="1" customWidth="1"/>
    <col min="12293" max="12293" width="11.77734375" style="1" customWidth="1"/>
    <col min="12294" max="12543" width="11.5546875" style="1"/>
    <col min="12544" max="12544" width="14.77734375" style="1" customWidth="1"/>
    <col min="12545" max="12545" width="9.5546875" style="1" customWidth="1"/>
    <col min="12546" max="12546" width="10.5546875" style="1" bestFit="1" customWidth="1"/>
    <col min="12547" max="12547" width="9.77734375" style="1" bestFit="1" customWidth="1"/>
    <col min="12548" max="12548" width="10.88671875" style="1" customWidth="1"/>
    <col min="12549" max="12549" width="11.77734375" style="1" customWidth="1"/>
    <col min="12550" max="12799" width="11.5546875" style="1"/>
    <col min="12800" max="12800" width="14.77734375" style="1" customWidth="1"/>
    <col min="12801" max="12801" width="9.5546875" style="1" customWidth="1"/>
    <col min="12802" max="12802" width="10.5546875" style="1" bestFit="1" customWidth="1"/>
    <col min="12803" max="12803" width="9.77734375" style="1" bestFit="1" customWidth="1"/>
    <col min="12804" max="12804" width="10.88671875" style="1" customWidth="1"/>
    <col min="12805" max="12805" width="11.77734375" style="1" customWidth="1"/>
    <col min="12806" max="13055" width="11.5546875" style="1"/>
    <col min="13056" max="13056" width="14.77734375" style="1" customWidth="1"/>
    <col min="13057" max="13057" width="9.5546875" style="1" customWidth="1"/>
    <col min="13058" max="13058" width="10.5546875" style="1" bestFit="1" customWidth="1"/>
    <col min="13059" max="13059" width="9.77734375" style="1" bestFit="1" customWidth="1"/>
    <col min="13060" max="13060" width="10.88671875" style="1" customWidth="1"/>
    <col min="13061" max="13061" width="11.77734375" style="1" customWidth="1"/>
    <col min="13062" max="13311" width="11.5546875" style="1"/>
    <col min="13312" max="13312" width="14.77734375" style="1" customWidth="1"/>
    <col min="13313" max="13313" width="9.5546875" style="1" customWidth="1"/>
    <col min="13314" max="13314" width="10.5546875" style="1" bestFit="1" customWidth="1"/>
    <col min="13315" max="13315" width="9.77734375" style="1" bestFit="1" customWidth="1"/>
    <col min="13316" max="13316" width="10.88671875" style="1" customWidth="1"/>
    <col min="13317" max="13317" width="11.77734375" style="1" customWidth="1"/>
    <col min="13318" max="13567" width="11.5546875" style="1"/>
    <col min="13568" max="13568" width="14.77734375" style="1" customWidth="1"/>
    <col min="13569" max="13569" width="9.5546875" style="1" customWidth="1"/>
    <col min="13570" max="13570" width="10.5546875" style="1" bestFit="1" customWidth="1"/>
    <col min="13571" max="13571" width="9.77734375" style="1" bestFit="1" customWidth="1"/>
    <col min="13572" max="13572" width="10.88671875" style="1" customWidth="1"/>
    <col min="13573" max="13573" width="11.77734375" style="1" customWidth="1"/>
    <col min="13574" max="13823" width="11.5546875" style="1"/>
    <col min="13824" max="13824" width="14.77734375" style="1" customWidth="1"/>
    <col min="13825" max="13825" width="9.5546875" style="1" customWidth="1"/>
    <col min="13826" max="13826" width="10.5546875" style="1" bestFit="1" customWidth="1"/>
    <col min="13827" max="13827" width="9.77734375" style="1" bestFit="1" customWidth="1"/>
    <col min="13828" max="13828" width="10.88671875" style="1" customWidth="1"/>
    <col min="13829" max="13829" width="11.77734375" style="1" customWidth="1"/>
    <col min="13830" max="14079" width="11.5546875" style="1"/>
    <col min="14080" max="14080" width="14.77734375" style="1" customWidth="1"/>
    <col min="14081" max="14081" width="9.5546875" style="1" customWidth="1"/>
    <col min="14082" max="14082" width="10.5546875" style="1" bestFit="1" customWidth="1"/>
    <col min="14083" max="14083" width="9.77734375" style="1" bestFit="1" customWidth="1"/>
    <col min="14084" max="14084" width="10.88671875" style="1" customWidth="1"/>
    <col min="14085" max="14085" width="11.77734375" style="1" customWidth="1"/>
    <col min="14086" max="14335" width="11.5546875" style="1"/>
    <col min="14336" max="14336" width="14.77734375" style="1" customWidth="1"/>
    <col min="14337" max="14337" width="9.5546875" style="1" customWidth="1"/>
    <col min="14338" max="14338" width="10.5546875" style="1" bestFit="1" customWidth="1"/>
    <col min="14339" max="14339" width="9.77734375" style="1" bestFit="1" customWidth="1"/>
    <col min="14340" max="14340" width="10.88671875" style="1" customWidth="1"/>
    <col min="14341" max="14341" width="11.77734375" style="1" customWidth="1"/>
    <col min="14342" max="14591" width="11.5546875" style="1"/>
    <col min="14592" max="14592" width="14.77734375" style="1" customWidth="1"/>
    <col min="14593" max="14593" width="9.5546875" style="1" customWidth="1"/>
    <col min="14594" max="14594" width="10.5546875" style="1" bestFit="1" customWidth="1"/>
    <col min="14595" max="14595" width="9.77734375" style="1" bestFit="1" customWidth="1"/>
    <col min="14596" max="14596" width="10.88671875" style="1" customWidth="1"/>
    <col min="14597" max="14597" width="11.77734375" style="1" customWidth="1"/>
    <col min="14598" max="14847" width="11.5546875" style="1"/>
    <col min="14848" max="14848" width="14.77734375" style="1" customWidth="1"/>
    <col min="14849" max="14849" width="9.5546875" style="1" customWidth="1"/>
    <col min="14850" max="14850" width="10.5546875" style="1" bestFit="1" customWidth="1"/>
    <col min="14851" max="14851" width="9.77734375" style="1" bestFit="1" customWidth="1"/>
    <col min="14852" max="14852" width="10.88671875" style="1" customWidth="1"/>
    <col min="14853" max="14853" width="11.77734375" style="1" customWidth="1"/>
    <col min="14854" max="15103" width="11.5546875" style="1"/>
    <col min="15104" max="15104" width="14.77734375" style="1" customWidth="1"/>
    <col min="15105" max="15105" width="9.5546875" style="1" customWidth="1"/>
    <col min="15106" max="15106" width="10.5546875" style="1" bestFit="1" customWidth="1"/>
    <col min="15107" max="15107" width="9.77734375" style="1" bestFit="1" customWidth="1"/>
    <col min="15108" max="15108" width="10.88671875" style="1" customWidth="1"/>
    <col min="15109" max="15109" width="11.77734375" style="1" customWidth="1"/>
    <col min="15110" max="15359" width="11.5546875" style="1"/>
    <col min="15360" max="15360" width="14.77734375" style="1" customWidth="1"/>
    <col min="15361" max="15361" width="9.5546875" style="1" customWidth="1"/>
    <col min="15362" max="15362" width="10.5546875" style="1" bestFit="1" customWidth="1"/>
    <col min="15363" max="15363" width="9.77734375" style="1" bestFit="1" customWidth="1"/>
    <col min="15364" max="15364" width="10.88671875" style="1" customWidth="1"/>
    <col min="15365" max="15365" width="11.77734375" style="1" customWidth="1"/>
    <col min="15366" max="15615" width="11.5546875" style="1"/>
    <col min="15616" max="15616" width="14.77734375" style="1" customWidth="1"/>
    <col min="15617" max="15617" width="9.5546875" style="1" customWidth="1"/>
    <col min="15618" max="15618" width="10.5546875" style="1" bestFit="1" customWidth="1"/>
    <col min="15619" max="15619" width="9.77734375" style="1" bestFit="1" customWidth="1"/>
    <col min="15620" max="15620" width="10.88671875" style="1" customWidth="1"/>
    <col min="15621" max="15621" width="11.77734375" style="1" customWidth="1"/>
    <col min="15622" max="15871" width="11.5546875" style="1"/>
    <col min="15872" max="15872" width="14.77734375" style="1" customWidth="1"/>
    <col min="15873" max="15873" width="9.5546875" style="1" customWidth="1"/>
    <col min="15874" max="15874" width="10.5546875" style="1" bestFit="1" customWidth="1"/>
    <col min="15875" max="15875" width="9.77734375" style="1" bestFit="1" customWidth="1"/>
    <col min="15876" max="15876" width="10.88671875" style="1" customWidth="1"/>
    <col min="15877" max="15877" width="11.77734375" style="1" customWidth="1"/>
    <col min="15878" max="16127" width="11.5546875" style="1"/>
    <col min="16128" max="16128" width="14.77734375" style="1" customWidth="1"/>
    <col min="16129" max="16129" width="9.5546875" style="1" customWidth="1"/>
    <col min="16130" max="16130" width="10.5546875" style="1" bestFit="1" customWidth="1"/>
    <col min="16131" max="16131" width="9.77734375" style="1" bestFit="1" customWidth="1"/>
    <col min="16132" max="16132" width="10.88671875" style="1" customWidth="1"/>
    <col min="16133" max="16133" width="11.77734375" style="1" customWidth="1"/>
    <col min="16134" max="16384" width="11.5546875" style="1"/>
  </cols>
  <sheetData>
    <row r="1" spans="1:21" s="60" customFormat="1" ht="69" customHeight="1" x14ac:dyDescent="0.2">
      <c r="A1" s="181" t="s">
        <v>72</v>
      </c>
      <c r="B1" s="181"/>
      <c r="C1" s="181"/>
      <c r="D1" s="181"/>
      <c r="E1" s="181"/>
      <c r="F1" s="139"/>
    </row>
    <row r="2" spans="1:21" s="25" customFormat="1" x14ac:dyDescent="0.2">
      <c r="A2" s="26"/>
      <c r="B2" s="26"/>
      <c r="C2" s="26"/>
      <c r="D2" s="26"/>
      <c r="E2" s="26"/>
      <c r="F2" s="26"/>
      <c r="G2" s="112"/>
      <c r="H2" s="112"/>
      <c r="I2" s="112"/>
      <c r="J2" s="112"/>
      <c r="K2" s="112"/>
      <c r="L2" s="112"/>
      <c r="M2" s="112"/>
      <c r="N2" s="112"/>
      <c r="O2" s="112"/>
      <c r="P2" s="112"/>
      <c r="Q2" s="112"/>
      <c r="R2" s="112"/>
    </row>
    <row r="3" spans="1:21" s="5" customFormat="1" x14ac:dyDescent="0.2">
      <c r="A3" s="9" t="s">
        <v>61</v>
      </c>
      <c r="B3" s="236" t="str">
        <f>Trägerantrag!B3</f>
        <v xml:space="preserve"> </v>
      </c>
      <c r="C3" s="236"/>
      <c r="D3" s="236"/>
      <c r="E3" s="236"/>
      <c r="F3" s="236"/>
      <c r="G3" s="113"/>
      <c r="H3" s="113"/>
      <c r="I3" s="113"/>
      <c r="J3" s="113"/>
      <c r="K3" s="113"/>
      <c r="L3" s="113"/>
      <c r="M3" s="113"/>
      <c r="N3" s="113"/>
      <c r="O3" s="113"/>
      <c r="P3" s="113"/>
      <c r="Q3" s="113"/>
      <c r="R3" s="113"/>
    </row>
    <row r="4" spans="1:21" s="5" customFormat="1" x14ac:dyDescent="0.2">
      <c r="A4" s="6" t="s">
        <v>26</v>
      </c>
      <c r="B4" s="237">
        <f>Trägerantrag!B4</f>
        <v>0</v>
      </c>
      <c r="C4" s="237"/>
      <c r="D4" s="237"/>
      <c r="E4" s="237"/>
      <c r="F4" s="237"/>
      <c r="G4" s="113"/>
      <c r="H4" s="113"/>
      <c r="I4" s="113"/>
      <c r="J4" s="113"/>
      <c r="K4" s="113"/>
      <c r="L4" s="113"/>
      <c r="M4" s="113"/>
      <c r="N4" s="113"/>
      <c r="O4" s="113"/>
      <c r="P4" s="113"/>
      <c r="Q4" s="113"/>
      <c r="R4" s="113"/>
    </row>
    <row r="5" spans="1:21" s="5" customFormat="1" x14ac:dyDescent="0.2">
      <c r="A5" s="11" t="s">
        <v>32</v>
      </c>
      <c r="B5" s="238">
        <f>Trägerantrag!D18</f>
        <v>0</v>
      </c>
      <c r="C5" s="237"/>
      <c r="D5" s="237"/>
      <c r="E5" s="237"/>
      <c r="F5" s="237"/>
      <c r="G5" s="113"/>
      <c r="H5" s="113"/>
      <c r="I5" s="113"/>
      <c r="J5" s="113"/>
      <c r="K5" s="113"/>
      <c r="L5" s="113"/>
      <c r="M5" s="113"/>
      <c r="N5" s="113"/>
      <c r="O5" s="113"/>
      <c r="P5" s="113"/>
      <c r="Q5" s="113"/>
      <c r="R5" s="113"/>
    </row>
    <row r="6" spans="1:21" s="5" customFormat="1" x14ac:dyDescent="0.2">
      <c r="A6" s="34" t="s">
        <v>28</v>
      </c>
      <c r="B6" s="235">
        <f>Trägerantrag!D19</f>
        <v>0</v>
      </c>
      <c r="C6" s="235"/>
      <c r="D6" s="235"/>
      <c r="E6" s="235"/>
      <c r="F6" s="235"/>
      <c r="G6" s="113"/>
      <c r="H6" s="113"/>
      <c r="I6" s="113"/>
      <c r="J6" s="113"/>
      <c r="K6" s="113"/>
      <c r="L6" s="113"/>
      <c r="M6" s="113"/>
      <c r="N6" s="113"/>
      <c r="O6" s="113"/>
      <c r="P6" s="113"/>
      <c r="Q6" s="113"/>
      <c r="R6" s="113"/>
    </row>
    <row r="7" spans="1:21" s="25" customFormat="1" x14ac:dyDescent="0.2">
      <c r="A7" s="29"/>
      <c r="B7" s="26"/>
      <c r="C7" s="26"/>
      <c r="D7" s="26"/>
      <c r="E7" s="26"/>
      <c r="F7" s="26"/>
      <c r="G7" s="112"/>
      <c r="H7" s="112"/>
      <c r="I7" s="112"/>
      <c r="J7" s="112"/>
      <c r="K7" s="112"/>
      <c r="L7" s="112"/>
      <c r="M7" s="112"/>
      <c r="N7" s="112"/>
      <c r="O7" s="112"/>
      <c r="P7" s="112"/>
      <c r="Q7" s="112"/>
      <c r="R7" s="112"/>
    </row>
    <row r="8" spans="1:21" s="17" customFormat="1" ht="24" x14ac:dyDescent="0.2">
      <c r="A8" s="16" t="s">
        <v>18</v>
      </c>
      <c r="B8" s="16" t="s">
        <v>41</v>
      </c>
      <c r="C8" s="16" t="s">
        <v>42</v>
      </c>
      <c r="D8" s="16" t="s">
        <v>43</v>
      </c>
      <c r="E8" s="16" t="s">
        <v>44</v>
      </c>
      <c r="F8" s="41" t="s">
        <v>45</v>
      </c>
      <c r="G8" s="114"/>
      <c r="H8" s="114"/>
      <c r="I8" s="114"/>
      <c r="J8" s="114"/>
      <c r="K8" s="114"/>
      <c r="L8" s="114"/>
      <c r="M8" s="119"/>
      <c r="N8" s="119"/>
      <c r="O8" s="119"/>
      <c r="P8" s="119"/>
      <c r="Q8" s="119"/>
      <c r="R8" s="119"/>
      <c r="S8" s="31"/>
    </row>
    <row r="9" spans="1:21" s="15" customFormat="1" x14ac:dyDescent="0.2">
      <c r="A9" s="13"/>
      <c r="B9" s="148">
        <v>0</v>
      </c>
      <c r="C9" s="148">
        <v>0</v>
      </c>
      <c r="D9" s="148">
        <v>7</v>
      </c>
      <c r="E9" s="149">
        <v>77</v>
      </c>
      <c r="F9" s="158">
        <f>C10*4+E10*1</f>
        <v>0</v>
      </c>
      <c r="G9" s="114"/>
      <c r="H9" s="114"/>
      <c r="I9" s="114"/>
      <c r="J9" s="114"/>
      <c r="K9" s="114"/>
      <c r="L9" s="114"/>
      <c r="M9" s="119"/>
      <c r="N9" s="119"/>
      <c r="O9" s="119"/>
      <c r="P9" s="119"/>
      <c r="Q9" s="119"/>
      <c r="R9" s="119"/>
      <c r="S9" s="13"/>
    </row>
    <row r="10" spans="1:21" x14ac:dyDescent="0.2">
      <c r="A10" s="13"/>
      <c r="B10" s="13"/>
      <c r="C10" s="42">
        <f>HOUR(C9-B9)+MINUTE(C9-B9)/60</f>
        <v>0</v>
      </c>
      <c r="D10" s="14"/>
      <c r="E10" s="42">
        <f>HOUR(E9-D9)+MINUTE(E9-D9)/60</f>
        <v>0</v>
      </c>
      <c r="F10" s="13"/>
      <c r="G10" s="114"/>
      <c r="H10" s="116"/>
      <c r="I10" s="116"/>
      <c r="J10" s="116"/>
      <c r="K10" s="116"/>
      <c r="L10" s="116"/>
      <c r="M10" s="116"/>
      <c r="N10" s="116"/>
      <c r="O10" s="116"/>
      <c r="P10" s="118"/>
      <c r="Q10" s="118"/>
      <c r="R10" s="118"/>
      <c r="S10" s="12"/>
      <c r="T10" s="1"/>
      <c r="U10" s="1"/>
    </row>
    <row r="11" spans="1:21" x14ac:dyDescent="0.2">
      <c r="A11" s="232" t="s">
        <v>15</v>
      </c>
      <c r="B11" s="232"/>
      <c r="C11" s="30"/>
      <c r="D11" s="30"/>
      <c r="E11" s="30"/>
      <c r="F11" s="30"/>
      <c r="G11" s="114" t="s">
        <v>14</v>
      </c>
      <c r="H11" s="116"/>
      <c r="I11" s="116"/>
      <c r="J11" s="116"/>
      <c r="K11" s="116"/>
      <c r="L11" s="116" t="s">
        <v>14</v>
      </c>
      <c r="M11" s="116"/>
      <c r="N11" s="116"/>
      <c r="O11" s="116"/>
      <c r="P11" s="117"/>
      <c r="Q11" s="116"/>
      <c r="R11" s="116"/>
    </row>
    <row r="12" spans="1:21" s="2" customFormat="1" ht="22.15" customHeight="1" x14ac:dyDescent="0.2">
      <c r="A12" s="21" t="s">
        <v>0</v>
      </c>
      <c r="B12" s="19" t="s">
        <v>1</v>
      </c>
      <c r="C12" s="19" t="s">
        <v>2</v>
      </c>
      <c r="D12" s="19" t="s">
        <v>3</v>
      </c>
      <c r="E12" s="19" t="s">
        <v>4</v>
      </c>
      <c r="F12" s="19" t="s">
        <v>21</v>
      </c>
      <c r="G12" s="125" t="s">
        <v>10</v>
      </c>
      <c r="H12" s="125" t="s">
        <v>11</v>
      </c>
      <c r="I12" s="125" t="s">
        <v>12</v>
      </c>
      <c r="J12" s="125" t="s">
        <v>13</v>
      </c>
      <c r="K12" s="126"/>
      <c r="L12" s="125" t="s">
        <v>10</v>
      </c>
      <c r="M12" s="125" t="s">
        <v>11</v>
      </c>
      <c r="N12" s="125" t="s">
        <v>12</v>
      </c>
      <c r="O12" s="125" t="s">
        <v>13</v>
      </c>
      <c r="P12" s="127"/>
      <c r="Q12" s="126"/>
      <c r="R12" s="126"/>
      <c r="S12" s="128"/>
      <c r="T12" s="4"/>
      <c r="U12" s="4"/>
    </row>
    <row r="13" spans="1:21" x14ac:dyDescent="0.2">
      <c r="A13" s="27" t="s">
        <v>6</v>
      </c>
      <c r="B13" s="150"/>
      <c r="C13" s="150"/>
      <c r="D13" s="150"/>
      <c r="E13" s="150"/>
      <c r="F13" s="28">
        <f>B13*2.5+C13*1.5+D13*1+E13*1</f>
        <v>0</v>
      </c>
      <c r="G13" s="129">
        <v>1</v>
      </c>
      <c r="H13" s="130">
        <v>22.5</v>
      </c>
      <c r="I13" s="130">
        <v>7.0000000000000007E-2</v>
      </c>
      <c r="J13" s="131">
        <f>G13*H13*I13</f>
        <v>1.5750000000000002</v>
      </c>
      <c r="K13" s="116"/>
      <c r="L13" s="130">
        <v>1</v>
      </c>
      <c r="M13" s="130">
        <v>22.5</v>
      </c>
      <c r="N13" s="130">
        <v>0.2</v>
      </c>
      <c r="O13" s="132">
        <f>L13*M13*N13</f>
        <v>4.5</v>
      </c>
      <c r="P13" s="117"/>
      <c r="Q13" s="116"/>
      <c r="R13" s="116"/>
    </row>
    <row r="14" spans="1:21" x14ac:dyDescent="0.2">
      <c r="A14" s="27" t="s">
        <v>7</v>
      </c>
      <c r="B14" s="150"/>
      <c r="C14" s="150"/>
      <c r="D14" s="150"/>
      <c r="E14" s="150"/>
      <c r="F14" s="28">
        <f>B14*2.5+C14*1.5+D14*1+E14*1</f>
        <v>0</v>
      </c>
      <c r="G14" s="129">
        <v>1</v>
      </c>
      <c r="H14" s="130">
        <v>30</v>
      </c>
      <c r="I14" s="130">
        <v>7.0000000000000007E-2</v>
      </c>
      <c r="J14" s="131">
        <f>G14*H14*I14</f>
        <v>2.1</v>
      </c>
      <c r="K14" s="116"/>
      <c r="L14" s="130">
        <v>1</v>
      </c>
      <c r="M14" s="130">
        <v>30</v>
      </c>
      <c r="N14" s="130">
        <v>0.2</v>
      </c>
      <c r="O14" s="132">
        <f>L14*M14*N14</f>
        <v>6</v>
      </c>
      <c r="P14" s="117"/>
      <c r="Q14" s="116"/>
      <c r="R14" s="116"/>
    </row>
    <row r="15" spans="1:21" x14ac:dyDescent="0.2">
      <c r="A15" s="27" t="s">
        <v>8</v>
      </c>
      <c r="B15" s="150"/>
      <c r="C15" s="150"/>
      <c r="D15" s="150"/>
      <c r="E15" s="150"/>
      <c r="F15" s="28">
        <f>B15*2.5+C15*1.5+D15*1+E15*1</f>
        <v>0</v>
      </c>
      <c r="G15" s="129">
        <v>1</v>
      </c>
      <c r="H15" s="130">
        <v>42.5</v>
      </c>
      <c r="I15" s="130">
        <v>7.0000000000000007E-2</v>
      </c>
      <c r="J15" s="131">
        <f>G15*H15*I15</f>
        <v>2.9750000000000001</v>
      </c>
      <c r="K15" s="116"/>
      <c r="L15" s="130">
        <v>1</v>
      </c>
      <c r="M15" s="130">
        <v>42.5</v>
      </c>
      <c r="N15" s="130">
        <v>0.2</v>
      </c>
      <c r="O15" s="132">
        <f>L15*M15*N15</f>
        <v>8.5</v>
      </c>
      <c r="P15" s="117"/>
      <c r="Q15" s="116"/>
      <c r="R15" s="116"/>
    </row>
    <row r="16" spans="1:21" x14ac:dyDescent="0.2">
      <c r="A16" s="27" t="s">
        <v>9</v>
      </c>
      <c r="B16" s="150"/>
      <c r="C16" s="150"/>
      <c r="D16" s="150"/>
      <c r="E16" s="150"/>
      <c r="F16" s="28">
        <f>B16*2.5+C16*1.5+D16*1+E16*1</f>
        <v>0</v>
      </c>
      <c r="G16" s="129">
        <v>1</v>
      </c>
      <c r="H16" s="130">
        <v>50</v>
      </c>
      <c r="I16" s="130">
        <v>7.0000000000000007E-2</v>
      </c>
      <c r="J16" s="131">
        <f>G16*H16*I16</f>
        <v>3.5000000000000004</v>
      </c>
      <c r="K16" s="116"/>
      <c r="L16" s="130">
        <v>1</v>
      </c>
      <c r="M16" s="130">
        <v>50</v>
      </c>
      <c r="N16" s="130">
        <v>0.2</v>
      </c>
      <c r="O16" s="132">
        <f>L16*M16*N16</f>
        <v>10</v>
      </c>
      <c r="P16" s="117"/>
      <c r="Q16" s="118"/>
      <c r="R16" s="118"/>
      <c r="S16" s="12"/>
      <c r="T16" s="1"/>
      <c r="U16" s="1"/>
    </row>
    <row r="17" spans="1:21" s="10" customFormat="1" x14ac:dyDescent="0.2">
      <c r="A17" s="14"/>
      <c r="B17" s="14">
        <f>B13*O13+B14*O14+B15*O15+B16*O16</f>
        <v>0</v>
      </c>
      <c r="C17" s="14">
        <f>C13*O13+C14*O14+C15*O15+C16*O16</f>
        <v>0</v>
      </c>
      <c r="D17" s="14">
        <f>D13*J13+D14*J14+D15*J15+D16*J16</f>
        <v>0</v>
      </c>
      <c r="E17" s="14">
        <f>E13*J21+E14*J22+E15*J23+E16*J24</f>
        <v>0</v>
      </c>
      <c r="F17" s="14"/>
      <c r="G17" s="114"/>
      <c r="H17" s="116"/>
      <c r="I17" s="116"/>
      <c r="J17" s="116"/>
      <c r="K17" s="116"/>
      <c r="L17" s="116"/>
      <c r="M17" s="116"/>
      <c r="N17" s="116"/>
      <c r="O17" s="116"/>
      <c r="P17" s="116"/>
      <c r="Q17" s="116"/>
      <c r="R17" s="116"/>
    </row>
    <row r="18" spans="1:21" s="10" customFormat="1" x14ac:dyDescent="0.2">
      <c r="A18" s="14"/>
      <c r="B18" s="14">
        <f>SUM(B13:B16)+B21+B22+B23+B24</f>
        <v>0</v>
      </c>
      <c r="C18" s="14">
        <f t="shared" ref="C18:E18" si="0">SUM(C13:C16)+C21+C22+C23+C24</f>
        <v>0</v>
      </c>
      <c r="D18" s="14">
        <f t="shared" si="0"/>
        <v>0</v>
      </c>
      <c r="E18" s="14">
        <f t="shared" si="0"/>
        <v>0</v>
      </c>
      <c r="F18" s="14"/>
      <c r="G18" s="114"/>
      <c r="H18" s="116"/>
      <c r="I18" s="116"/>
      <c r="J18" s="116"/>
      <c r="K18" s="116"/>
      <c r="L18" s="116"/>
      <c r="M18" s="116"/>
      <c r="N18" s="116"/>
      <c r="O18" s="116"/>
      <c r="P18" s="116"/>
      <c r="Q18" s="116"/>
      <c r="R18" s="116"/>
    </row>
    <row r="19" spans="1:21" x14ac:dyDescent="0.2">
      <c r="A19" s="109" t="s">
        <v>17</v>
      </c>
      <c r="B19" s="30" t="s">
        <v>38</v>
      </c>
      <c r="C19" s="30"/>
      <c r="D19" s="30"/>
      <c r="E19" s="30"/>
      <c r="F19" s="30"/>
      <c r="G19" s="114" t="s">
        <v>14</v>
      </c>
      <c r="H19" s="116"/>
      <c r="I19" s="116"/>
      <c r="J19" s="116"/>
      <c r="K19" s="116"/>
      <c r="L19" s="116"/>
      <c r="M19" s="116"/>
      <c r="N19" s="116"/>
      <c r="O19" s="116"/>
      <c r="P19" s="117"/>
      <c r="Q19" s="118"/>
      <c r="R19" s="118"/>
      <c r="S19" s="12"/>
      <c r="T19" s="1"/>
      <c r="U19" s="1"/>
    </row>
    <row r="20" spans="1:21" s="20" customFormat="1" ht="22.15" customHeight="1" x14ac:dyDescent="0.2">
      <c r="A20" s="21" t="s">
        <v>0</v>
      </c>
      <c r="B20" s="19" t="s">
        <v>1</v>
      </c>
      <c r="C20" s="19" t="s">
        <v>2</v>
      </c>
      <c r="D20" s="19" t="s">
        <v>3</v>
      </c>
      <c r="E20" s="19" t="s">
        <v>4</v>
      </c>
      <c r="F20" s="19" t="s">
        <v>21</v>
      </c>
      <c r="G20" s="125" t="s">
        <v>10</v>
      </c>
      <c r="H20" s="125" t="s">
        <v>11</v>
      </c>
      <c r="I20" s="125" t="s">
        <v>12</v>
      </c>
      <c r="J20" s="125" t="s">
        <v>13</v>
      </c>
      <c r="K20" s="133"/>
      <c r="L20" s="133"/>
      <c r="M20" s="133"/>
      <c r="N20" s="133"/>
      <c r="O20" s="133"/>
      <c r="P20" s="115"/>
      <c r="Q20" s="134"/>
      <c r="R20" s="134"/>
      <c r="S20" s="135"/>
    </row>
    <row r="21" spans="1:21" x14ac:dyDescent="0.2">
      <c r="A21" s="27" t="s">
        <v>6</v>
      </c>
      <c r="B21" s="150"/>
      <c r="C21" s="150"/>
      <c r="D21" s="150"/>
      <c r="E21" s="28"/>
      <c r="F21" s="28">
        <f>B21*5+C21*3+D21*3</f>
        <v>0</v>
      </c>
      <c r="G21" s="129">
        <v>1</v>
      </c>
      <c r="H21" s="130">
        <v>22.5</v>
      </c>
      <c r="I21" s="130">
        <v>0.06</v>
      </c>
      <c r="J21" s="136">
        <f>G21*H21*I21</f>
        <v>1.3499999999999999</v>
      </c>
      <c r="K21" s="116"/>
      <c r="L21" s="116"/>
      <c r="M21" s="116"/>
      <c r="N21" s="116"/>
      <c r="O21" s="116"/>
      <c r="P21" s="117"/>
      <c r="Q21" s="118"/>
      <c r="R21" s="118"/>
      <c r="S21" s="12"/>
      <c r="T21" s="1"/>
      <c r="U21" s="1"/>
    </row>
    <row r="22" spans="1:21" x14ac:dyDescent="0.2">
      <c r="A22" s="27" t="s">
        <v>7</v>
      </c>
      <c r="B22" s="150"/>
      <c r="C22" s="150"/>
      <c r="D22" s="150"/>
      <c r="E22" s="28"/>
      <c r="F22" s="28">
        <f t="shared" ref="F22:F24" si="1">B22*5+C22*3+D22*3</f>
        <v>0</v>
      </c>
      <c r="G22" s="129">
        <v>1</v>
      </c>
      <c r="H22" s="130">
        <v>30</v>
      </c>
      <c r="I22" s="130">
        <v>0.06</v>
      </c>
      <c r="J22" s="136">
        <f>G22*H22*I22</f>
        <v>1.7999999999999998</v>
      </c>
      <c r="K22" s="116"/>
      <c r="L22" s="116"/>
      <c r="M22" s="116"/>
      <c r="N22" s="116"/>
      <c r="O22" s="116"/>
      <c r="P22" s="117"/>
      <c r="Q22" s="118"/>
      <c r="R22" s="118"/>
      <c r="S22" s="12"/>
      <c r="T22" s="1"/>
      <c r="U22" s="1"/>
    </row>
    <row r="23" spans="1:21" x14ac:dyDescent="0.2">
      <c r="A23" s="27" t="s">
        <v>8</v>
      </c>
      <c r="B23" s="150"/>
      <c r="C23" s="150"/>
      <c r="D23" s="150"/>
      <c r="E23" s="28"/>
      <c r="F23" s="28">
        <f t="shared" si="1"/>
        <v>0</v>
      </c>
      <c r="G23" s="129">
        <v>1</v>
      </c>
      <c r="H23" s="130">
        <v>42.5</v>
      </c>
      <c r="I23" s="130">
        <v>0.06</v>
      </c>
      <c r="J23" s="136">
        <f>G23*H23*I23</f>
        <v>2.5499999999999998</v>
      </c>
      <c r="K23" s="116"/>
      <c r="L23" s="116"/>
      <c r="M23" s="116"/>
      <c r="N23" s="116"/>
      <c r="O23" s="116"/>
      <c r="P23" s="117"/>
      <c r="Q23" s="118"/>
      <c r="R23" s="118"/>
      <c r="S23" s="12"/>
      <c r="T23" s="1"/>
      <c r="U23" s="1"/>
    </row>
    <row r="24" spans="1:21" x14ac:dyDescent="0.2">
      <c r="A24" s="27" t="s">
        <v>9</v>
      </c>
      <c r="B24" s="150"/>
      <c r="C24" s="150"/>
      <c r="D24" s="150"/>
      <c r="E24" s="28"/>
      <c r="F24" s="28">
        <f t="shared" si="1"/>
        <v>0</v>
      </c>
      <c r="G24" s="129">
        <v>1</v>
      </c>
      <c r="H24" s="130">
        <v>50</v>
      </c>
      <c r="I24" s="130">
        <v>0.06</v>
      </c>
      <c r="J24" s="136">
        <f>G24*H24*I24</f>
        <v>3</v>
      </c>
      <c r="K24" s="116"/>
      <c r="L24" s="116"/>
      <c r="M24" s="116"/>
      <c r="N24" s="116"/>
      <c r="O24" s="116"/>
      <c r="P24" s="117"/>
      <c r="Q24" s="118"/>
      <c r="R24" s="118"/>
      <c r="S24" s="12"/>
      <c r="T24" s="1"/>
      <c r="U24" s="1"/>
    </row>
    <row r="25" spans="1:21" s="12" customFormat="1" x14ac:dyDescent="0.2">
      <c r="A25" s="13"/>
      <c r="B25" s="14">
        <f>B21*O13+B22*O14+B23*O15+B24*O16</f>
        <v>0</v>
      </c>
      <c r="C25" s="14">
        <f>C21*O13+C22*O14+C23*O15+C24*O16</f>
        <v>0</v>
      </c>
      <c r="D25" s="14">
        <f>D21*J13+D22*J14+D23*J15+D24*J16</f>
        <v>0</v>
      </c>
      <c r="E25" s="13"/>
      <c r="F25" s="13"/>
      <c r="G25" s="114"/>
      <c r="H25" s="116"/>
      <c r="I25" s="116"/>
      <c r="J25" s="116"/>
      <c r="K25" s="116"/>
      <c r="L25" s="116"/>
      <c r="M25" s="116"/>
      <c r="N25" s="116"/>
      <c r="O25" s="116"/>
      <c r="P25" s="117"/>
      <c r="Q25" s="118"/>
      <c r="R25" s="118"/>
    </row>
    <row r="26" spans="1:21" s="10" customFormat="1" x14ac:dyDescent="0.2">
      <c r="A26" s="14"/>
      <c r="B26" s="14">
        <f>SUM(B21:D24)</f>
        <v>0</v>
      </c>
      <c r="C26" s="14"/>
      <c r="D26" s="14"/>
      <c r="E26" s="114"/>
      <c r="F26" s="114"/>
      <c r="G26" s="114"/>
      <c r="H26" s="116"/>
      <c r="I26" s="116"/>
      <c r="J26" s="116"/>
      <c r="K26" s="116"/>
      <c r="L26" s="116"/>
      <c r="M26" s="116"/>
      <c r="N26" s="116"/>
      <c r="O26" s="116"/>
      <c r="P26" s="116"/>
      <c r="Q26" s="116"/>
      <c r="R26" s="116"/>
    </row>
    <row r="27" spans="1:21" s="12" customFormat="1" x14ac:dyDescent="0.2">
      <c r="A27" s="18"/>
      <c r="B27" s="31"/>
      <c r="C27" s="23" t="s">
        <v>5</v>
      </c>
      <c r="D27" s="43">
        <f>SUM(B13:E16)+SUM(B21:E24)</f>
        <v>0</v>
      </c>
      <c r="E27" s="120" t="str">
        <f>IF(H27=0.2,"",(IF(D27=0,"",(IF(D27&gt;20,"!!!Nicht Möglich!!!",IF(D27&lt;15,"&lt; 15 Kinder !!!",""))))))</f>
        <v/>
      </c>
      <c r="F27" s="121" t="str">
        <f>IF(AND(B26=1,D27&gt;11,H27=0.2),"nicht Möglich",IF(AND(B26=2,D27&gt;10,H27=0.2),"nicht Möglich",IF(AND(B26&gt;2,H27=0.2),"nicht Möglich","")))</f>
        <v/>
      </c>
      <c r="G27" s="114">
        <f>IF(B18+C18=0,0,1)</f>
        <v>0</v>
      </c>
      <c r="H27" s="116">
        <f>IF(G27+G28=0,0,IF(G28&gt;0,0.07,0.2))</f>
        <v>0</v>
      </c>
      <c r="I27" s="116"/>
      <c r="J27" s="116"/>
      <c r="K27" s="116"/>
      <c r="L27" s="117"/>
      <c r="M27" s="117"/>
      <c r="N27" s="117"/>
      <c r="O27" s="117"/>
      <c r="P27" s="117"/>
      <c r="Q27" s="118"/>
      <c r="R27" s="118"/>
    </row>
    <row r="28" spans="1:21" s="12" customFormat="1" x14ac:dyDescent="0.2">
      <c r="A28" s="18"/>
      <c r="B28" s="31"/>
      <c r="C28" s="23" t="s">
        <v>16</v>
      </c>
      <c r="D28" s="43">
        <f>SUM(B21:D24)</f>
        <v>0</v>
      </c>
      <c r="E28" s="120" t="str">
        <f>IF(D28&gt;3,"!Mehrzweckraum!","")</f>
        <v/>
      </c>
      <c r="F28" s="119"/>
      <c r="G28" s="116">
        <f>IF(D18+E18=0,0,1)</f>
        <v>0</v>
      </c>
      <c r="H28" s="116"/>
      <c r="I28" s="116"/>
      <c r="J28" s="116"/>
      <c r="K28" s="116"/>
      <c r="L28" s="118"/>
      <c r="M28" s="118"/>
      <c r="N28" s="118"/>
      <c r="O28" s="118"/>
      <c r="P28" s="118"/>
      <c r="Q28" s="118"/>
      <c r="R28" s="118"/>
    </row>
    <row r="29" spans="1:21" s="13" customFormat="1" x14ac:dyDescent="0.2">
      <c r="A29" s="18"/>
      <c r="B29" s="31"/>
      <c r="C29" s="51"/>
      <c r="D29" s="52"/>
      <c r="E29" s="120"/>
      <c r="F29" s="119"/>
      <c r="G29" s="114"/>
      <c r="H29" s="114"/>
      <c r="I29" s="114"/>
      <c r="J29" s="114"/>
      <c r="K29" s="114"/>
      <c r="L29" s="119"/>
      <c r="M29" s="119"/>
      <c r="N29" s="119"/>
      <c r="O29" s="119"/>
      <c r="P29" s="119"/>
      <c r="Q29" s="119"/>
      <c r="R29" s="119"/>
    </row>
    <row r="30" spans="1:21" s="12" customFormat="1" x14ac:dyDescent="0.2">
      <c r="A30" s="18"/>
      <c r="B30" s="31"/>
      <c r="C30" s="23" t="s">
        <v>37</v>
      </c>
      <c r="D30" s="44">
        <f>IF(D27=0,0,D28/D27)</f>
        <v>0</v>
      </c>
      <c r="E30" s="120" t="str">
        <f>IF(D30&gt;1/3,"!!!Nicht Möglich!!!","")</f>
        <v/>
      </c>
      <c r="F30" s="119"/>
      <c r="G30" s="116"/>
      <c r="H30" s="116"/>
      <c r="I30" s="116"/>
      <c r="J30" s="116"/>
      <c r="K30" s="116"/>
      <c r="L30" s="118"/>
      <c r="M30" s="118"/>
      <c r="N30" s="118"/>
      <c r="O30" s="118"/>
      <c r="P30" s="118"/>
      <c r="Q30" s="118"/>
      <c r="R30" s="118"/>
    </row>
    <row r="31" spans="1:21" s="12" customFormat="1" x14ac:dyDescent="0.2">
      <c r="A31" s="18"/>
      <c r="B31" s="18"/>
      <c r="C31" s="23" t="s">
        <v>67</v>
      </c>
      <c r="D31" s="44">
        <f>SUM(F13:F16)+SUM(F21:F24)</f>
        <v>0</v>
      </c>
      <c r="E31" s="122" t="str">
        <f>IF(D27=0,"",(IF(D31&gt;25,"!!!Nicht Möglich!!!",IF(D31=25,"","Gruppe rechnerisch nicht voll belegt"))))</f>
        <v/>
      </c>
      <c r="F31" s="119"/>
      <c r="G31" s="123"/>
      <c r="H31" s="116" t="s">
        <v>55</v>
      </c>
      <c r="I31" s="116"/>
      <c r="J31" s="116"/>
      <c r="K31" s="116"/>
      <c r="L31" s="118"/>
      <c r="M31" s="118"/>
      <c r="N31" s="118"/>
      <c r="O31" s="118"/>
      <c r="P31" s="118"/>
      <c r="Q31" s="118"/>
      <c r="R31" s="118"/>
    </row>
    <row r="32" spans="1:21" s="12" customFormat="1" x14ac:dyDescent="0.2">
      <c r="A32" s="31"/>
      <c r="B32" s="18"/>
      <c r="C32" s="31"/>
      <c r="D32" s="45"/>
      <c r="E32" s="119"/>
      <c r="F32" s="119"/>
      <c r="G32" s="123"/>
      <c r="H32" s="116" t="e">
        <f>(SUM(B13:E13)*22.5+SUM(B14:E14)*30+SUM(B15:E15)*42.5+SUM(B16:E16)*50+SUM(B21:D21)*22.5+SUM(B22:D22)*30+SUM(B23:D23)*42.5+SUM(B24:D24)*50)/(SUM(B13:E16)+SUM(B21:D24))</f>
        <v>#DIV/0!</v>
      </c>
      <c r="I32" s="116" t="e">
        <f>IF(H32&lt;=25,22.5,IF(H32&lt;=35,30,IF(H32&lt;45,42.5,50)))</f>
        <v>#DIV/0!</v>
      </c>
      <c r="J32" s="116"/>
      <c r="K32" s="116"/>
      <c r="L32" s="118"/>
      <c r="M32" s="118"/>
      <c r="N32" s="118"/>
      <c r="O32" s="118"/>
      <c r="P32" s="118"/>
      <c r="Q32" s="118"/>
      <c r="R32" s="118"/>
    </row>
    <row r="33" spans="1:18" s="12" customFormat="1" x14ac:dyDescent="0.2">
      <c r="A33" s="110"/>
      <c r="B33" s="110"/>
      <c r="C33" s="110"/>
      <c r="D33" s="46"/>
      <c r="E33" s="119"/>
      <c r="F33" s="119"/>
      <c r="G33" s="123"/>
      <c r="H33" s="116"/>
      <c r="I33" s="116"/>
      <c r="J33" s="116"/>
      <c r="K33" s="116"/>
      <c r="L33" s="118"/>
      <c r="M33" s="118"/>
      <c r="N33" s="118"/>
      <c r="O33" s="118"/>
      <c r="P33" s="118"/>
      <c r="Q33" s="118"/>
      <c r="R33" s="118"/>
    </row>
    <row r="34" spans="1:18" s="12" customFormat="1" x14ac:dyDescent="0.2">
      <c r="A34" s="18"/>
      <c r="B34" s="18"/>
      <c r="C34" s="110" t="s">
        <v>40</v>
      </c>
      <c r="D34" s="47">
        <f>D25+C25+B25+E17+D17+C17+B17</f>
        <v>0</v>
      </c>
      <c r="E34" s="119"/>
      <c r="F34" s="119"/>
      <c r="G34" s="116"/>
      <c r="H34" s="116"/>
      <c r="I34" s="116"/>
      <c r="J34" s="116"/>
      <c r="K34" s="116"/>
      <c r="L34" s="118"/>
      <c r="M34" s="118"/>
      <c r="N34" s="118"/>
      <c r="O34" s="118"/>
      <c r="P34" s="118"/>
      <c r="Q34" s="118"/>
      <c r="R34" s="118"/>
    </row>
    <row r="35" spans="1:18" s="12" customFormat="1" x14ac:dyDescent="0.2">
      <c r="A35" s="18"/>
      <c r="B35" s="18"/>
      <c r="C35" s="111" t="s">
        <v>46</v>
      </c>
      <c r="D35" s="47">
        <f>(IF(D27=0,0,IF(H35&gt;=0,H35,0)))</f>
        <v>0</v>
      </c>
      <c r="E35" s="114"/>
      <c r="F35" s="114"/>
      <c r="G35" s="116"/>
      <c r="H35" s="124" t="e">
        <f>IF(H27=0.2,(12-D27)*H27*I32,(25-D31)*H27*I32)</f>
        <v>#DIV/0!</v>
      </c>
      <c r="I35" s="116"/>
      <c r="J35" s="116"/>
      <c r="K35" s="116"/>
      <c r="L35" s="118"/>
      <c r="M35" s="118"/>
      <c r="N35" s="118"/>
      <c r="O35" s="118"/>
      <c r="P35" s="118"/>
      <c r="Q35" s="118"/>
      <c r="R35" s="118"/>
    </row>
    <row r="36" spans="1:18" s="12" customFormat="1" x14ac:dyDescent="0.2">
      <c r="A36" s="234" t="s">
        <v>70</v>
      </c>
      <c r="B36" s="234"/>
      <c r="C36" s="234"/>
      <c r="D36" s="48">
        <f>(D34+D35)*22/100</f>
        <v>0</v>
      </c>
      <c r="E36" s="119"/>
      <c r="F36" s="119"/>
      <c r="G36" s="114"/>
      <c r="H36" s="116"/>
      <c r="I36" s="116"/>
      <c r="J36" s="116"/>
      <c r="K36" s="116"/>
      <c r="L36" s="118"/>
      <c r="M36" s="118"/>
      <c r="N36" s="118"/>
      <c r="O36" s="118"/>
      <c r="P36" s="118"/>
      <c r="Q36" s="118"/>
      <c r="R36" s="118"/>
    </row>
    <row r="37" spans="1:18" s="12" customFormat="1" ht="15.75" thickBot="1" x14ac:dyDescent="0.25">
      <c r="A37" s="233" t="s">
        <v>54</v>
      </c>
      <c r="B37" s="233"/>
      <c r="C37" s="233"/>
      <c r="D37" s="49">
        <f>D34+D35+D36</f>
        <v>0</v>
      </c>
      <c r="E37" s="119"/>
      <c r="F37" s="119"/>
      <c r="G37" s="114"/>
      <c r="H37" s="116"/>
      <c r="I37" s="116"/>
      <c r="J37" s="116"/>
      <c r="K37" s="116"/>
      <c r="L37" s="118"/>
      <c r="M37" s="118"/>
      <c r="N37" s="118"/>
      <c r="O37" s="118"/>
      <c r="P37" s="118"/>
      <c r="Q37" s="118"/>
      <c r="R37" s="118"/>
    </row>
    <row r="38" spans="1:18" s="12" customFormat="1" ht="15.75" thickTop="1" x14ac:dyDescent="0.2">
      <c r="A38" s="13"/>
      <c r="B38" s="13"/>
      <c r="C38" s="13"/>
      <c r="D38" s="32"/>
      <c r="E38" s="119"/>
      <c r="F38" s="119"/>
      <c r="G38" s="114"/>
      <c r="H38" s="116"/>
      <c r="I38" s="116"/>
      <c r="J38" s="116"/>
      <c r="K38" s="116"/>
      <c r="L38" s="118"/>
      <c r="M38" s="118"/>
      <c r="N38" s="118"/>
      <c r="O38" s="118"/>
      <c r="P38" s="118"/>
      <c r="Q38" s="118"/>
      <c r="R38" s="118"/>
    </row>
    <row r="39" spans="1:18" s="12" customFormat="1" x14ac:dyDescent="0.2">
      <c r="A39" s="13"/>
      <c r="B39" s="13"/>
      <c r="C39" s="13"/>
      <c r="D39" s="13"/>
      <c r="E39" s="119"/>
      <c r="F39" s="119"/>
      <c r="G39" s="114"/>
      <c r="H39" s="116"/>
      <c r="I39" s="116"/>
      <c r="J39" s="116"/>
      <c r="K39" s="116"/>
      <c r="L39" s="118"/>
      <c r="M39" s="118"/>
      <c r="N39" s="118"/>
      <c r="O39" s="118"/>
      <c r="P39" s="118"/>
      <c r="Q39" s="118"/>
      <c r="R39" s="118"/>
    </row>
    <row r="40" spans="1:18" s="12" customFormat="1" x14ac:dyDescent="0.2">
      <c r="A40" s="233" t="s">
        <v>39</v>
      </c>
      <c r="B40" s="233"/>
      <c r="C40" s="233"/>
      <c r="D40" s="50">
        <f>SUM(B21:C24)*13+SUM(D21:D24)*15</f>
        <v>0</v>
      </c>
      <c r="E40" s="119"/>
      <c r="F40" s="119"/>
      <c r="G40" s="123"/>
      <c r="H40" s="116"/>
      <c r="I40" s="116"/>
      <c r="J40" s="116"/>
      <c r="K40" s="116"/>
      <c r="L40" s="118"/>
      <c r="M40" s="118"/>
      <c r="N40" s="118"/>
      <c r="O40" s="118"/>
      <c r="P40" s="118"/>
      <c r="Q40" s="118"/>
      <c r="R40" s="118"/>
    </row>
    <row r="41" spans="1:18" x14ac:dyDescent="0.2">
      <c r="G41" s="116"/>
      <c r="H41" s="116"/>
      <c r="I41" s="116"/>
      <c r="J41" s="116"/>
      <c r="K41" s="116"/>
      <c r="L41" s="116"/>
      <c r="M41" s="116"/>
      <c r="N41" s="116"/>
      <c r="O41" s="116"/>
      <c r="P41" s="116"/>
      <c r="Q41" s="116"/>
      <c r="R41" s="116"/>
    </row>
    <row r="42" spans="1:18" x14ac:dyDescent="0.2">
      <c r="G42" s="116"/>
      <c r="H42" s="116"/>
      <c r="I42" s="116"/>
      <c r="J42" s="116"/>
      <c r="K42" s="116"/>
      <c r="L42" s="116"/>
      <c r="M42" s="116"/>
      <c r="N42" s="116"/>
      <c r="O42" s="116"/>
      <c r="P42" s="116"/>
      <c r="Q42" s="116"/>
      <c r="R42" s="116"/>
    </row>
    <row r="43" spans="1:18" x14ac:dyDescent="0.2">
      <c r="G43" s="116"/>
      <c r="H43" s="116"/>
      <c r="I43" s="116"/>
      <c r="J43" s="116"/>
      <c r="K43" s="116"/>
      <c r="L43" s="116"/>
      <c r="M43" s="116"/>
      <c r="N43" s="116"/>
      <c r="O43" s="116"/>
      <c r="P43" s="116"/>
      <c r="Q43" s="116"/>
      <c r="R43" s="116"/>
    </row>
    <row r="44" spans="1:18" x14ac:dyDescent="0.2">
      <c r="G44" s="116"/>
      <c r="H44" s="116"/>
      <c r="I44" s="116"/>
      <c r="J44" s="116"/>
      <c r="K44" s="116"/>
      <c r="L44" s="116"/>
      <c r="M44" s="116"/>
      <c r="N44" s="116"/>
      <c r="O44" s="116"/>
      <c r="P44" s="116"/>
      <c r="Q44" s="116"/>
      <c r="R44" s="116"/>
    </row>
    <row r="45" spans="1:18" x14ac:dyDescent="0.2">
      <c r="G45" s="116"/>
      <c r="H45" s="116"/>
      <c r="I45" s="116"/>
      <c r="J45" s="116"/>
      <c r="K45" s="116"/>
      <c r="L45" s="116"/>
      <c r="M45" s="116"/>
      <c r="N45" s="116"/>
      <c r="O45" s="116"/>
      <c r="P45" s="116"/>
      <c r="Q45" s="116"/>
      <c r="R45" s="116"/>
    </row>
  </sheetData>
  <sheetProtection algorithmName="SHA-512" hashValue="oBg8tLO0R8Jsy0yyVh3aixqImhPWUxn9ifjQKApxzqKJUZ+EsmNKNUcB9kDQzNkfgbwCG7JrlLTpIv/kVwFIRA==" saltValue="0xliCjMpA3KN2R3zJi2aUA==" spinCount="100000" sheet="1" objects="1" scenarios="1" selectLockedCells="1"/>
  <mergeCells count="9">
    <mergeCell ref="A1:E1"/>
    <mergeCell ref="A11:B11"/>
    <mergeCell ref="A40:C40"/>
    <mergeCell ref="A36:C36"/>
    <mergeCell ref="A37:C37"/>
    <mergeCell ref="B6:F6"/>
    <mergeCell ref="B3:F3"/>
    <mergeCell ref="B4:F4"/>
    <mergeCell ref="B5:F5"/>
  </mergeCells>
  <pageMargins left="0.9055118110236221" right="0.27559055118110237" top="0.59055118110236227" bottom="0.6692913385826772" header="0.31496062992125984" footer="0.11811023622047245"/>
  <pageSetup paperSize="9" orientation="portrait" r:id="rId1"/>
  <headerFooter>
    <oddHeader>&amp;L&amp;6KITA0501</oddHeader>
    <oddFooter xml:space="preserve">&amp;R&amp;6
Trägerantrag Integration ab 08/2022 - Landkreis Kassel - Seite 3/4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8"/>
  <sheetViews>
    <sheetView showGridLines="0" topLeftCell="B1" zoomScale="120" zoomScaleNormal="120" workbookViewId="0">
      <selection activeCell="B9" sqref="B9"/>
    </sheetView>
  </sheetViews>
  <sheetFormatPr baseColWidth="10" defaultColWidth="11.5546875" defaultRowHeight="26.25" customHeight="1" x14ac:dyDescent="0.2"/>
  <cols>
    <col min="1" max="1" width="3" style="55" customWidth="1"/>
    <col min="2" max="2" width="34.6640625" style="54" customWidth="1"/>
    <col min="3" max="3" width="1.33203125" style="7" customWidth="1"/>
    <col min="4" max="4" width="16.6640625" style="54" customWidth="1"/>
    <col min="5" max="5" width="1.33203125" style="7" customWidth="1"/>
    <col min="6" max="6" width="16.6640625" style="7" customWidth="1"/>
    <col min="7" max="16384" width="11.5546875" style="7"/>
  </cols>
  <sheetData>
    <row r="1" spans="1:16" s="8" customFormat="1" ht="71.25" customHeight="1" x14ac:dyDescent="0.2">
      <c r="A1" s="248" t="s">
        <v>72</v>
      </c>
      <c r="B1" s="248"/>
      <c r="C1" s="248"/>
      <c r="D1" s="248"/>
      <c r="E1" s="248"/>
      <c r="F1" s="248"/>
      <c r="G1" s="37"/>
      <c r="H1" s="37"/>
      <c r="I1" s="37"/>
      <c r="J1" s="37"/>
      <c r="K1" s="37"/>
      <c r="L1" s="37"/>
      <c r="M1" s="35"/>
      <c r="N1" s="35"/>
      <c r="O1" s="35"/>
      <c r="P1" s="35"/>
    </row>
    <row r="2" spans="1:16" s="33" customFormat="1" ht="15" customHeight="1" x14ac:dyDescent="0.2">
      <c r="A2" s="249" t="s">
        <v>69</v>
      </c>
      <c r="B2" s="249"/>
      <c r="C2" s="249"/>
      <c r="D2" s="249"/>
      <c r="E2" s="249"/>
      <c r="F2" s="249"/>
      <c r="G2" s="38"/>
      <c r="H2" s="38"/>
      <c r="I2" s="38"/>
      <c r="J2" s="38"/>
      <c r="K2" s="38"/>
      <c r="L2" s="38"/>
      <c r="M2" s="36"/>
      <c r="N2" s="36"/>
      <c r="O2" s="36"/>
      <c r="P2" s="36"/>
    </row>
    <row r="3" spans="1:16" s="33" customFormat="1" ht="6" customHeight="1" x14ac:dyDescent="0.2">
      <c r="A3" s="29"/>
      <c r="B3" s="29"/>
      <c r="C3" s="29"/>
      <c r="D3" s="29"/>
      <c r="E3" s="29"/>
      <c r="F3" s="58"/>
      <c r="G3" s="38"/>
      <c r="H3" s="38"/>
      <c r="I3" s="38"/>
      <c r="J3" s="38"/>
      <c r="K3" s="38"/>
      <c r="L3" s="38"/>
      <c r="M3" s="36"/>
      <c r="N3" s="36"/>
      <c r="O3" s="36"/>
      <c r="P3" s="36"/>
    </row>
    <row r="4" spans="1:16" s="33" customFormat="1" ht="15" customHeight="1" x14ac:dyDescent="0.2">
      <c r="A4" s="29"/>
      <c r="B4" s="9" t="s">
        <v>61</v>
      </c>
      <c r="C4" s="29"/>
      <c r="D4" s="250" t="str">
        <f>Trägerantrag!B3</f>
        <v xml:space="preserve"> </v>
      </c>
      <c r="E4" s="250"/>
      <c r="F4" s="250"/>
      <c r="G4" s="38"/>
      <c r="H4" s="38"/>
      <c r="I4" s="38"/>
      <c r="J4" s="38"/>
      <c r="K4" s="38"/>
      <c r="L4" s="38"/>
      <c r="M4" s="36"/>
      <c r="N4" s="36"/>
      <c r="O4" s="36"/>
      <c r="P4" s="36"/>
    </row>
    <row r="5" spans="1:16" s="33" customFormat="1" ht="15" customHeight="1" x14ac:dyDescent="0.2">
      <c r="A5" s="29"/>
      <c r="B5" s="6" t="s">
        <v>26</v>
      </c>
      <c r="C5" s="29"/>
      <c r="D5" s="250">
        <f>Trägerantrag!B4</f>
        <v>0</v>
      </c>
      <c r="E5" s="250"/>
      <c r="F5" s="250"/>
      <c r="G5" s="38"/>
      <c r="H5" s="38"/>
      <c r="I5" s="38"/>
      <c r="J5" s="38"/>
      <c r="K5" s="38"/>
      <c r="L5" s="38"/>
      <c r="M5" s="36"/>
      <c r="N5" s="36"/>
      <c r="O5" s="36"/>
      <c r="P5" s="36"/>
    </row>
    <row r="6" spans="1:16" s="33" customFormat="1" ht="15" customHeight="1" x14ac:dyDescent="0.2">
      <c r="A6" s="29"/>
      <c r="B6" s="34" t="s">
        <v>63</v>
      </c>
      <c r="C6" s="29"/>
      <c r="D6" s="251">
        <f>Trägerantrag!D18</f>
        <v>0</v>
      </c>
      <c r="E6" s="251"/>
      <c r="F6" s="251"/>
      <c r="G6" s="38"/>
      <c r="H6" s="38"/>
      <c r="I6" s="38"/>
      <c r="J6" s="38"/>
      <c r="K6" s="38"/>
      <c r="L6" s="38"/>
      <c r="M6" s="36"/>
      <c r="N6" s="36"/>
      <c r="O6" s="36"/>
      <c r="P6" s="36"/>
    </row>
    <row r="7" spans="1:16" s="33" customFormat="1" ht="15" customHeight="1" x14ac:dyDescent="0.2">
      <c r="A7" s="29"/>
      <c r="B7" s="34" t="s">
        <v>28</v>
      </c>
      <c r="C7" s="29"/>
      <c r="D7" s="247">
        <f>Trägerantrag!D19</f>
        <v>0</v>
      </c>
      <c r="E7" s="247"/>
      <c r="F7" s="247"/>
      <c r="G7" s="38"/>
      <c r="H7" s="38"/>
      <c r="I7" s="38"/>
      <c r="J7" s="38"/>
      <c r="K7" s="38"/>
      <c r="L7" s="38"/>
      <c r="M7" s="36"/>
      <c r="N7" s="36"/>
      <c r="O7" s="36"/>
      <c r="P7" s="36"/>
    </row>
    <row r="8" spans="1:16" ht="9" customHeight="1" x14ac:dyDescent="0.2"/>
    <row r="9" spans="1:16" ht="14.25" customHeight="1" x14ac:dyDescent="0.2">
      <c r="A9" s="55" t="s">
        <v>47</v>
      </c>
      <c r="B9" s="151" t="s">
        <v>38</v>
      </c>
      <c r="D9" s="152" t="s">
        <v>38</v>
      </c>
      <c r="F9" s="152" t="s">
        <v>38</v>
      </c>
    </row>
    <row r="10" spans="1:16" s="57" customFormat="1" ht="10.5" customHeight="1" x14ac:dyDescent="0.2">
      <c r="A10" s="56"/>
      <c r="B10" s="59" t="s">
        <v>19</v>
      </c>
      <c r="D10" s="59" t="s">
        <v>48</v>
      </c>
      <c r="F10" s="159" t="s">
        <v>73</v>
      </c>
    </row>
    <row r="11" spans="1:16" ht="5.25" customHeight="1" x14ac:dyDescent="0.2"/>
    <row r="12" spans="1:16" ht="14.25" customHeight="1" x14ac:dyDescent="0.2">
      <c r="B12" s="153" t="s">
        <v>38</v>
      </c>
      <c r="C12" s="62"/>
      <c r="D12" s="240" t="s">
        <v>38</v>
      </c>
      <c r="E12" s="241"/>
      <c r="F12" s="242"/>
    </row>
    <row r="13" spans="1:16" ht="10.5" customHeight="1" x14ac:dyDescent="0.2">
      <c r="B13" s="59" t="s">
        <v>66</v>
      </c>
      <c r="D13" s="243" t="s">
        <v>49</v>
      </c>
      <c r="E13" s="243"/>
      <c r="F13" s="243"/>
    </row>
    <row r="14" spans="1:16" ht="5.25" customHeight="1" x14ac:dyDescent="0.2"/>
    <row r="15" spans="1:16" ht="14.25" customHeight="1" x14ac:dyDescent="0.2">
      <c r="B15" s="152"/>
      <c r="C15" s="62"/>
      <c r="D15" s="240"/>
      <c r="E15" s="241"/>
      <c r="F15" s="242"/>
    </row>
    <row r="16" spans="1:16" ht="10.5" customHeight="1" x14ac:dyDescent="0.2">
      <c r="B16" s="59" t="s">
        <v>74</v>
      </c>
      <c r="D16" s="239" t="s">
        <v>75</v>
      </c>
      <c r="E16" s="239"/>
      <c r="F16" s="239"/>
    </row>
    <row r="17" spans="1:6" ht="5.25" customHeight="1" x14ac:dyDescent="0.2"/>
    <row r="18" spans="1:6" ht="14.25" customHeight="1" x14ac:dyDescent="0.2">
      <c r="B18" s="244" t="s">
        <v>38</v>
      </c>
      <c r="C18" s="245"/>
      <c r="D18" s="245"/>
      <c r="E18" s="245"/>
      <c r="F18" s="246"/>
    </row>
    <row r="19" spans="1:6" ht="10.5" customHeight="1" x14ac:dyDescent="0.2">
      <c r="B19" s="239" t="s">
        <v>77</v>
      </c>
      <c r="C19" s="239"/>
      <c r="D19" s="239"/>
      <c r="E19" s="239"/>
      <c r="F19" s="239"/>
    </row>
    <row r="20" spans="1:6" ht="12.75" customHeight="1" x14ac:dyDescent="0.2"/>
    <row r="21" spans="1:6" ht="14.25" customHeight="1" x14ac:dyDescent="0.2">
      <c r="A21" s="55" t="s">
        <v>50</v>
      </c>
      <c r="B21" s="151" t="s">
        <v>38</v>
      </c>
      <c r="D21" s="152" t="s">
        <v>38</v>
      </c>
      <c r="F21" s="152" t="s">
        <v>38</v>
      </c>
    </row>
    <row r="22" spans="1:6" s="57" customFormat="1" ht="10.5" customHeight="1" x14ac:dyDescent="0.2">
      <c r="A22" s="56"/>
      <c r="B22" s="154" t="s">
        <v>19</v>
      </c>
      <c r="D22" s="154" t="s">
        <v>48</v>
      </c>
      <c r="F22" s="159" t="s">
        <v>73</v>
      </c>
    </row>
    <row r="23" spans="1:6" ht="5.25" customHeight="1" x14ac:dyDescent="0.2"/>
    <row r="24" spans="1:6" ht="14.25" customHeight="1" x14ac:dyDescent="0.2">
      <c r="B24" s="153" t="s">
        <v>38</v>
      </c>
      <c r="C24" s="62"/>
      <c r="D24" s="240" t="s">
        <v>38</v>
      </c>
      <c r="E24" s="241"/>
      <c r="F24" s="242"/>
    </row>
    <row r="25" spans="1:6" ht="10.5" customHeight="1" x14ac:dyDescent="0.2">
      <c r="B25" s="154" t="s">
        <v>66</v>
      </c>
      <c r="D25" s="243" t="s">
        <v>49</v>
      </c>
      <c r="E25" s="243"/>
      <c r="F25" s="243"/>
    </row>
    <row r="26" spans="1:6" ht="5.25" customHeight="1" x14ac:dyDescent="0.2"/>
    <row r="27" spans="1:6" ht="14.25" customHeight="1" x14ac:dyDescent="0.2">
      <c r="B27" s="152"/>
      <c r="C27" s="62"/>
      <c r="D27" s="240"/>
      <c r="E27" s="241"/>
      <c r="F27" s="242"/>
    </row>
    <row r="28" spans="1:6" ht="10.5" customHeight="1" x14ac:dyDescent="0.2">
      <c r="B28" s="154" t="s">
        <v>74</v>
      </c>
      <c r="D28" s="239" t="s">
        <v>75</v>
      </c>
      <c r="E28" s="239"/>
      <c r="F28" s="239"/>
    </row>
    <row r="29" spans="1:6" ht="5.25" customHeight="1" x14ac:dyDescent="0.2"/>
    <row r="30" spans="1:6" ht="14.25" customHeight="1" x14ac:dyDescent="0.2">
      <c r="B30" s="244" t="s">
        <v>38</v>
      </c>
      <c r="C30" s="245"/>
      <c r="D30" s="245"/>
      <c r="E30" s="245"/>
      <c r="F30" s="246"/>
    </row>
    <row r="31" spans="1:6" ht="10.5" customHeight="1" x14ac:dyDescent="0.2">
      <c r="B31" s="239" t="s">
        <v>77</v>
      </c>
      <c r="C31" s="239"/>
      <c r="D31" s="239"/>
      <c r="E31" s="239"/>
      <c r="F31" s="239"/>
    </row>
    <row r="32" spans="1:6" ht="12.75" customHeight="1" x14ac:dyDescent="0.2"/>
    <row r="33" spans="1:6" ht="14.25" customHeight="1" x14ac:dyDescent="0.2">
      <c r="A33" s="55" t="s">
        <v>51</v>
      </c>
      <c r="B33" s="151" t="s">
        <v>38</v>
      </c>
      <c r="D33" s="152" t="s">
        <v>38</v>
      </c>
      <c r="F33" s="152" t="s">
        <v>38</v>
      </c>
    </row>
    <row r="34" spans="1:6" s="57" customFormat="1" ht="10.5" customHeight="1" x14ac:dyDescent="0.2">
      <c r="A34" s="56"/>
      <c r="B34" s="154" t="s">
        <v>19</v>
      </c>
      <c r="D34" s="154" t="s">
        <v>48</v>
      </c>
      <c r="F34" s="159" t="s">
        <v>73</v>
      </c>
    </row>
    <row r="35" spans="1:6" ht="5.25" customHeight="1" x14ac:dyDescent="0.2"/>
    <row r="36" spans="1:6" ht="14.25" customHeight="1" x14ac:dyDescent="0.2">
      <c r="B36" s="153" t="s">
        <v>38</v>
      </c>
      <c r="C36" s="62"/>
      <c r="D36" s="240" t="s">
        <v>38</v>
      </c>
      <c r="E36" s="241"/>
      <c r="F36" s="242"/>
    </row>
    <row r="37" spans="1:6" ht="10.5" customHeight="1" x14ac:dyDescent="0.2">
      <c r="B37" s="154" t="s">
        <v>66</v>
      </c>
      <c r="D37" s="243" t="s">
        <v>49</v>
      </c>
      <c r="E37" s="243"/>
      <c r="F37" s="243"/>
    </row>
    <row r="38" spans="1:6" ht="5.25" customHeight="1" x14ac:dyDescent="0.2"/>
    <row r="39" spans="1:6" ht="14.25" customHeight="1" x14ac:dyDescent="0.2">
      <c r="B39" s="152"/>
      <c r="C39" s="62"/>
      <c r="D39" s="240"/>
      <c r="E39" s="241"/>
      <c r="F39" s="242"/>
    </row>
    <row r="40" spans="1:6" ht="10.5" customHeight="1" x14ac:dyDescent="0.2">
      <c r="B40" s="154" t="s">
        <v>74</v>
      </c>
      <c r="D40" s="239" t="s">
        <v>75</v>
      </c>
      <c r="E40" s="239"/>
      <c r="F40" s="239"/>
    </row>
    <row r="41" spans="1:6" ht="5.25" customHeight="1" x14ac:dyDescent="0.2"/>
    <row r="42" spans="1:6" ht="14.25" customHeight="1" x14ac:dyDescent="0.2">
      <c r="B42" s="244" t="s">
        <v>38</v>
      </c>
      <c r="C42" s="245"/>
      <c r="D42" s="245"/>
      <c r="E42" s="245"/>
      <c r="F42" s="246"/>
    </row>
    <row r="43" spans="1:6" ht="10.5" customHeight="1" x14ac:dyDescent="0.2">
      <c r="B43" s="239" t="s">
        <v>77</v>
      </c>
      <c r="C43" s="239"/>
      <c r="D43" s="239"/>
      <c r="E43" s="239"/>
      <c r="F43" s="239"/>
    </row>
    <row r="44" spans="1:6" ht="12.75" customHeight="1" x14ac:dyDescent="0.2"/>
    <row r="45" spans="1:6" ht="14.25" customHeight="1" x14ac:dyDescent="0.2">
      <c r="A45" s="55" t="s">
        <v>52</v>
      </c>
      <c r="B45" s="151" t="s">
        <v>38</v>
      </c>
      <c r="D45" s="152" t="s">
        <v>38</v>
      </c>
      <c r="F45" s="152" t="s">
        <v>38</v>
      </c>
    </row>
    <row r="46" spans="1:6" s="57" customFormat="1" ht="10.5" customHeight="1" x14ac:dyDescent="0.2">
      <c r="A46" s="56"/>
      <c r="B46" s="154" t="s">
        <v>19</v>
      </c>
      <c r="D46" s="154" t="s">
        <v>48</v>
      </c>
      <c r="F46" s="159" t="s">
        <v>73</v>
      </c>
    </row>
    <row r="47" spans="1:6" ht="5.25" customHeight="1" x14ac:dyDescent="0.2"/>
    <row r="48" spans="1:6" ht="14.25" customHeight="1" x14ac:dyDescent="0.2">
      <c r="B48" s="153" t="s">
        <v>38</v>
      </c>
      <c r="C48" s="62"/>
      <c r="D48" s="240" t="s">
        <v>38</v>
      </c>
      <c r="E48" s="241"/>
      <c r="F48" s="242"/>
    </row>
    <row r="49" spans="1:6" ht="10.5" customHeight="1" x14ac:dyDescent="0.2">
      <c r="B49" s="154" t="s">
        <v>66</v>
      </c>
      <c r="D49" s="243" t="s">
        <v>49</v>
      </c>
      <c r="E49" s="243"/>
      <c r="F49" s="243"/>
    </row>
    <row r="50" spans="1:6" ht="5.25" customHeight="1" x14ac:dyDescent="0.2"/>
    <row r="51" spans="1:6" ht="14.25" customHeight="1" x14ac:dyDescent="0.2">
      <c r="B51" s="152"/>
      <c r="C51" s="62"/>
      <c r="D51" s="240"/>
      <c r="E51" s="241"/>
      <c r="F51" s="242"/>
    </row>
    <row r="52" spans="1:6" ht="10.5" customHeight="1" x14ac:dyDescent="0.2">
      <c r="B52" s="154" t="s">
        <v>74</v>
      </c>
      <c r="D52" s="239" t="s">
        <v>75</v>
      </c>
      <c r="E52" s="239"/>
      <c r="F52" s="239"/>
    </row>
    <row r="53" spans="1:6" ht="5.25" customHeight="1" x14ac:dyDescent="0.2"/>
    <row r="54" spans="1:6" ht="14.25" customHeight="1" x14ac:dyDescent="0.2">
      <c r="B54" s="244" t="s">
        <v>38</v>
      </c>
      <c r="C54" s="245"/>
      <c r="D54" s="245"/>
      <c r="E54" s="245"/>
      <c r="F54" s="246"/>
    </row>
    <row r="55" spans="1:6" ht="10.5" customHeight="1" x14ac:dyDescent="0.2">
      <c r="B55" s="239" t="s">
        <v>77</v>
      </c>
      <c r="C55" s="239"/>
      <c r="D55" s="239"/>
      <c r="E55" s="239"/>
      <c r="F55" s="239"/>
    </row>
    <row r="56" spans="1:6" ht="12.75" customHeight="1" x14ac:dyDescent="0.2"/>
    <row r="57" spans="1:6" ht="14.25" customHeight="1" x14ac:dyDescent="0.2">
      <c r="A57" s="55" t="s">
        <v>53</v>
      </c>
      <c r="B57" s="151" t="s">
        <v>38</v>
      </c>
      <c r="D57" s="152" t="s">
        <v>38</v>
      </c>
      <c r="F57" s="152" t="s">
        <v>38</v>
      </c>
    </row>
    <row r="58" spans="1:6" s="57" customFormat="1" ht="10.5" customHeight="1" x14ac:dyDescent="0.2">
      <c r="A58" s="56"/>
      <c r="B58" s="154" t="s">
        <v>19</v>
      </c>
      <c r="D58" s="154" t="s">
        <v>48</v>
      </c>
      <c r="F58" s="159" t="s">
        <v>73</v>
      </c>
    </row>
    <row r="59" spans="1:6" ht="5.25" customHeight="1" x14ac:dyDescent="0.2"/>
    <row r="60" spans="1:6" ht="14.25" customHeight="1" x14ac:dyDescent="0.2">
      <c r="B60" s="153" t="s">
        <v>38</v>
      </c>
      <c r="C60" s="62"/>
      <c r="D60" s="240" t="s">
        <v>38</v>
      </c>
      <c r="E60" s="241"/>
      <c r="F60" s="242"/>
    </row>
    <row r="61" spans="1:6" ht="10.5" customHeight="1" x14ac:dyDescent="0.2">
      <c r="B61" s="154" t="s">
        <v>66</v>
      </c>
      <c r="D61" s="243" t="s">
        <v>49</v>
      </c>
      <c r="E61" s="243"/>
      <c r="F61" s="243"/>
    </row>
    <row r="62" spans="1:6" ht="5.25" customHeight="1" x14ac:dyDescent="0.2"/>
    <row r="63" spans="1:6" ht="14.25" customHeight="1" x14ac:dyDescent="0.2">
      <c r="B63" s="152"/>
      <c r="C63" s="62"/>
      <c r="D63" s="240"/>
      <c r="E63" s="241"/>
      <c r="F63" s="242"/>
    </row>
    <row r="64" spans="1:6" ht="10.5" customHeight="1" x14ac:dyDescent="0.2">
      <c r="B64" s="154" t="s">
        <v>74</v>
      </c>
      <c r="D64" s="239" t="s">
        <v>75</v>
      </c>
      <c r="E64" s="239"/>
      <c r="F64" s="239"/>
    </row>
    <row r="65" spans="2:6" ht="5.25" customHeight="1" x14ac:dyDescent="0.2"/>
    <row r="66" spans="2:6" ht="14.25" customHeight="1" x14ac:dyDescent="0.2">
      <c r="B66" s="244" t="s">
        <v>38</v>
      </c>
      <c r="C66" s="245"/>
      <c r="D66" s="245"/>
      <c r="E66" s="245"/>
      <c r="F66" s="246"/>
    </row>
    <row r="67" spans="2:6" ht="10.5" customHeight="1" x14ac:dyDescent="0.2">
      <c r="B67" s="239" t="s">
        <v>77</v>
      </c>
      <c r="C67" s="239"/>
      <c r="D67" s="239"/>
      <c r="E67" s="239"/>
      <c r="F67" s="239"/>
    </row>
    <row r="68" spans="2:6" ht="17.25" customHeight="1" x14ac:dyDescent="0.2"/>
  </sheetData>
  <sheetProtection algorithmName="SHA-512" hashValue="916h8CbTGppJgiqWHLlmhlduuIvfWaoLvvecSD63qPPdtjgCB4RKx/baZTYUyWcuFPrdKOxsR06oBVfkjkSjLg==" saltValue="zp89k+Z9yzLfJL266e1DEg==" spinCount="100000" sheet="1" objects="1" scenarios="1" selectLockedCells="1"/>
  <mergeCells count="36">
    <mergeCell ref="D51:F51"/>
    <mergeCell ref="D52:F52"/>
    <mergeCell ref="B54:F54"/>
    <mergeCell ref="B55:F55"/>
    <mergeCell ref="D40:F40"/>
    <mergeCell ref="B42:F42"/>
    <mergeCell ref="B43:F43"/>
    <mergeCell ref="D48:F48"/>
    <mergeCell ref="D49:F49"/>
    <mergeCell ref="A1:F1"/>
    <mergeCell ref="A2:F2"/>
    <mergeCell ref="D4:F4"/>
    <mergeCell ref="D5:F5"/>
    <mergeCell ref="D6:F6"/>
    <mergeCell ref="D7:F7"/>
    <mergeCell ref="D24:F24"/>
    <mergeCell ref="D25:F25"/>
    <mergeCell ref="D27:F27"/>
    <mergeCell ref="D28:F28"/>
    <mergeCell ref="D12:F12"/>
    <mergeCell ref="D13:F13"/>
    <mergeCell ref="D15:F15"/>
    <mergeCell ref="D16:F16"/>
    <mergeCell ref="B18:F18"/>
    <mergeCell ref="B19:F19"/>
    <mergeCell ref="B30:F30"/>
    <mergeCell ref="B31:F31"/>
    <mergeCell ref="D36:F36"/>
    <mergeCell ref="D37:F37"/>
    <mergeCell ref="D39:F39"/>
    <mergeCell ref="B67:F67"/>
    <mergeCell ref="D60:F60"/>
    <mergeCell ref="D61:F61"/>
    <mergeCell ref="D63:F63"/>
    <mergeCell ref="D64:F64"/>
    <mergeCell ref="B66:F66"/>
  </mergeCells>
  <dataValidations count="2">
    <dataValidation type="date" operator="greaterThan" allowBlank="1" showInputMessage="1" showErrorMessage="1" error="Bitte ein gültiges Datum eingeben!" sqref="D9 F9 F21 F33 D45 F45 D33 D21 D57 F57">
      <formula1>40179</formula1>
    </dataValidation>
    <dataValidation operator="greaterThan" allowBlank="1" showInputMessage="1" showErrorMessage="1" error="Bitte ein gültiges Datum eingeben!" sqref="B15 B27 B39 B51 B63"/>
  </dataValidations>
  <pageMargins left="0.9055118110236221" right="0.27559055118110237" top="0.59055118110236227" bottom="0.6692913385826772" header="0.31496062992125984" footer="0.11811023622047245"/>
  <pageSetup paperSize="9" scale="97" orientation="portrait" r:id="rId1"/>
  <headerFooter>
    <oddHeader>&amp;L&amp;6KITA0501</oddHeader>
    <oddFooter>&amp;R&amp;6Trägerantrag Integration ab 08/2022 - Landkreis Kassel - Seite 4/4</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Trägerantrag</vt:lpstr>
      <vt:lpstr>Integrationsgruppe</vt:lpstr>
      <vt:lpstr>Angaben Integrationskinder </vt:lpstr>
      <vt:lpstr>'Angaben Integrationskinder '!Druckbereich</vt:lpstr>
      <vt:lpstr>Integrationsgruppe!Druckbereich</vt:lpstr>
      <vt:lpstr>Trägerantrag!Druckbereich</vt:lpstr>
    </vt:vector>
  </TitlesOfParts>
  <Company>Landkreis Kassel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 auf Gewährung einer Maßnahmenpauschale</dc:title>
  <dc:creator>Ralph Kleppe; Jörg Lenser</dc:creator>
  <dc:description>Version 2.1</dc:description>
  <cp:lastModifiedBy>Jörg Lenser</cp:lastModifiedBy>
  <cp:lastPrinted>2022-02-02T10:37:10Z</cp:lastPrinted>
  <dcterms:created xsi:type="dcterms:W3CDTF">2014-08-13T05:46:15Z</dcterms:created>
  <dcterms:modified xsi:type="dcterms:W3CDTF">2022-02-15T10:33:13Z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2.1</vt:lpwstr>
  </property>
</Properties>
</file>